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iagrams/data2.xml" ContentType="application/vnd.openxmlformats-officedocument.drawingml.diagramData+xml"/>
  <Override PartName="/xl/diagrams/data1.xml" ContentType="application/vnd.openxmlformats-officedocument.drawingml.diagramData+xml"/>
  <Override PartName="/xl/diagrams/data3.xml" ContentType="application/vnd.openxmlformats-officedocument.drawingml.diagramData+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8.xml" ContentType="application/vnd.openxmlformats-officedocument.spreadsheetml.worksheet+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3820"/>
  <mc:AlternateContent xmlns:mc="http://schemas.openxmlformats.org/markup-compatibility/2006">
    <mc:Choice Requires="x15">
      <x15ac:absPath xmlns:x15ac="http://schemas.microsoft.com/office/spreadsheetml/2010/11/ac" url="C:\Users\1018435030\Desktop\"/>
    </mc:Choice>
  </mc:AlternateContent>
  <xr:revisionPtr revIDLastSave="0" documentId="13_ncr:1_{CAA0609E-2D13-4F4D-9EE8-006F3BFDE1D0}" xr6:coauthVersionLast="47" xr6:coauthVersionMax="47" xr10:uidLastSave="{00000000-0000-0000-0000-000000000000}"/>
  <bookViews>
    <workbookView xWindow="-120" yWindow="-120" windowWidth="29040" windowHeight="15840" xr2:uid="{00000000-000D-0000-FFFF-FFFF00000000}"/>
  </bookViews>
  <sheets>
    <sheet name="CONTENIDO" sheetId="11" r:id="rId1"/>
    <sheet name="EMPRESA POR TIPO DE AERONAVE" sheetId="12" r:id="rId2"/>
    <sheet name="COBERTURA" sheetId="13" r:id="rId3"/>
    <sheet name="GRAFICAS" sheetId="14" r:id="rId4"/>
    <sheet name="PAX REGULAR NACIONAL - INTER" sheetId="5" r:id="rId5"/>
    <sheet name="CARGA NACIONAL - INTER" sheetId="6" r:id="rId6"/>
    <sheet name="COMERCIAL REGIONAL" sheetId="7" r:id="rId7"/>
    <sheet name="AEROTAXIS" sheetId="8" r:id="rId8"/>
    <sheet name="TRABAJOS AEREOS ESPECIALES" sheetId="10" r:id="rId9"/>
    <sheet name="AVIACIÓN AGRICOLA" sheetId="9" r:id="rId10"/>
  </sheets>
  <definedNames>
    <definedName name="_xlnm._FilterDatabase" localSheetId="1" hidden="1">'EMPRESA POR TIPO DE AERONAVE'!$A$2:$D$259</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5" i="14" l="1"/>
  <c r="D32" i="14"/>
  <c r="M20" i="5"/>
  <c r="M19" i="5"/>
  <c r="M6" i="5" s="1"/>
  <c r="M9" i="5" l="1"/>
  <c r="M16" i="5"/>
  <c r="M12" i="5"/>
  <c r="M8" i="5"/>
  <c r="M5" i="5"/>
  <c r="M15" i="5"/>
  <c r="M11" i="5"/>
  <c r="M7" i="5"/>
  <c r="M14" i="5"/>
  <c r="M17" i="5" s="1"/>
  <c r="M10" i="5"/>
  <c r="D6" i="13" l="1"/>
  <c r="D5" i="13"/>
  <c r="E46" i="14" l="1"/>
  <c r="E44" i="14"/>
  <c r="D44" i="14"/>
  <c r="E43" i="14"/>
  <c r="D43" i="14"/>
  <c r="E42" i="14"/>
  <c r="D42" i="14"/>
  <c r="E41" i="14"/>
  <c r="D41" i="14"/>
  <c r="E40" i="14"/>
  <c r="D40" i="14"/>
  <c r="E39" i="14"/>
  <c r="D39" i="14"/>
  <c r="E38" i="14"/>
  <c r="D38" i="14"/>
  <c r="E37" i="14"/>
  <c r="D37" i="14"/>
  <c r="E36" i="14"/>
  <c r="D36" i="14"/>
  <c r="E35" i="14"/>
  <c r="D35" i="14"/>
  <c r="E34" i="14"/>
  <c r="D34" i="14"/>
  <c r="E33" i="14"/>
  <c r="D33" i="14"/>
  <c r="E32" i="14"/>
  <c r="E31" i="14"/>
  <c r="D31" i="14"/>
  <c r="C13" i="13"/>
  <c r="B13" i="13"/>
  <c r="D12" i="13"/>
  <c r="D11" i="13"/>
  <c r="D10" i="13"/>
  <c r="D9" i="13"/>
  <c r="D8" i="13"/>
  <c r="D7" i="13"/>
  <c r="C17" i="10"/>
  <c r="D17" i="10"/>
  <c r="E17" i="10"/>
  <c r="E18" i="10" s="1"/>
  <c r="E33" i="10" s="1"/>
  <c r="F17" i="10"/>
  <c r="G17" i="10"/>
  <c r="H17" i="10"/>
  <c r="I17" i="10"/>
  <c r="I18" i="10" s="1"/>
  <c r="I33" i="10" s="1"/>
  <c r="J17" i="10"/>
  <c r="B17" i="10"/>
  <c r="J13" i="10"/>
  <c r="C13" i="10"/>
  <c r="C18" i="10" s="1"/>
  <c r="C27" i="10" s="1"/>
  <c r="D13" i="10"/>
  <c r="E13" i="10"/>
  <c r="F13" i="10"/>
  <c r="G13" i="10"/>
  <c r="H13" i="10"/>
  <c r="I13" i="10"/>
  <c r="B13" i="10"/>
  <c r="D13" i="13" l="1"/>
  <c r="J31" i="10"/>
  <c r="E26" i="10"/>
  <c r="E30" i="10"/>
  <c r="I34" i="10"/>
  <c r="C35" i="10"/>
  <c r="I26" i="10"/>
  <c r="I30" i="10"/>
  <c r="C36" i="10"/>
  <c r="H18" i="10"/>
  <c r="H34" i="10" s="1"/>
  <c r="D18" i="10"/>
  <c r="D34" i="10" s="1"/>
  <c r="J18" i="10"/>
  <c r="J36" i="10" s="1"/>
  <c r="F18" i="10"/>
  <c r="B18" i="10"/>
  <c r="B36" i="10" s="1"/>
  <c r="C28" i="10"/>
  <c r="C32" i="10"/>
  <c r="C24" i="10"/>
  <c r="C29" i="10"/>
  <c r="E34" i="10"/>
  <c r="J30" i="10"/>
  <c r="I31" i="10"/>
  <c r="E35" i="10"/>
  <c r="I35" i="10"/>
  <c r="J23" i="10"/>
  <c r="E24" i="10"/>
  <c r="I24" i="10"/>
  <c r="D25" i="10"/>
  <c r="C26" i="10"/>
  <c r="J27" i="10"/>
  <c r="E28" i="10"/>
  <c r="I28" i="10"/>
  <c r="D29" i="10"/>
  <c r="C30" i="10"/>
  <c r="E32" i="10"/>
  <c r="I32" i="10"/>
  <c r="D33" i="10"/>
  <c r="C34" i="10"/>
  <c r="J35" i="10"/>
  <c r="E36" i="10"/>
  <c r="I36" i="10"/>
  <c r="D23" i="10"/>
  <c r="H23" i="10"/>
  <c r="J25" i="10"/>
  <c r="D27" i="10"/>
  <c r="F29" i="10"/>
  <c r="J29" i="10"/>
  <c r="D31" i="10"/>
  <c r="J33" i="10"/>
  <c r="D35" i="10"/>
  <c r="G18" i="10"/>
  <c r="G35" i="10" s="1"/>
  <c r="E23" i="10"/>
  <c r="I23" i="10"/>
  <c r="D24" i="10"/>
  <c r="H24" i="10"/>
  <c r="C25" i="10"/>
  <c r="J26" i="10"/>
  <c r="E27" i="10"/>
  <c r="I27" i="10"/>
  <c r="D28" i="10"/>
  <c r="H28" i="10"/>
  <c r="E31" i="10"/>
  <c r="D32" i="10"/>
  <c r="C33" i="10"/>
  <c r="J34" i="10"/>
  <c r="D36" i="10"/>
  <c r="C23" i="10"/>
  <c r="J24" i="10"/>
  <c r="E25" i="10"/>
  <c r="I25" i="10"/>
  <c r="D26" i="10"/>
  <c r="B28" i="10"/>
  <c r="J28" i="10"/>
  <c r="E29" i="10"/>
  <c r="I29" i="10"/>
  <c r="D30" i="10"/>
  <c r="C31" i="10"/>
  <c r="B32" i="10"/>
  <c r="J32" i="10"/>
  <c r="C18" i="9"/>
  <c r="C29" i="9" s="1"/>
  <c r="F18" i="9"/>
  <c r="K18" i="9"/>
  <c r="C17" i="9"/>
  <c r="D17" i="9"/>
  <c r="E17" i="9"/>
  <c r="F17" i="9"/>
  <c r="G17" i="9"/>
  <c r="H17" i="9"/>
  <c r="I17" i="9"/>
  <c r="J17" i="9"/>
  <c r="K17" i="9"/>
  <c r="B17" i="9"/>
  <c r="C13" i="9"/>
  <c r="D13" i="9"/>
  <c r="E13" i="9"/>
  <c r="F13" i="9"/>
  <c r="G13" i="9"/>
  <c r="H13" i="9"/>
  <c r="I13" i="9"/>
  <c r="J13" i="9"/>
  <c r="J18" i="9" s="1"/>
  <c r="K13" i="9"/>
  <c r="B13" i="9"/>
  <c r="J33" i="9" l="1"/>
  <c r="J29" i="9"/>
  <c r="J25" i="9"/>
  <c r="J27" i="9"/>
  <c r="J23" i="9"/>
  <c r="J34" i="9"/>
  <c r="J26" i="9"/>
  <c r="J32" i="9"/>
  <c r="J24" i="9"/>
  <c r="J28" i="9"/>
  <c r="J36" i="9"/>
  <c r="J30" i="9"/>
  <c r="K25" i="9"/>
  <c r="K29" i="9"/>
  <c r="K33" i="9"/>
  <c r="K23" i="9"/>
  <c r="K27" i="9"/>
  <c r="K24" i="9"/>
  <c r="K32" i="9"/>
  <c r="K26" i="9"/>
  <c r="K34" i="9"/>
  <c r="K30" i="9"/>
  <c r="K36" i="9"/>
  <c r="C31" i="9"/>
  <c r="I18" i="9"/>
  <c r="E18" i="9"/>
  <c r="K28" i="9"/>
  <c r="F33" i="9"/>
  <c r="F29" i="9"/>
  <c r="F25" i="9"/>
  <c r="F27" i="9"/>
  <c r="F23" i="9"/>
  <c r="F30" i="9"/>
  <c r="F36" i="9"/>
  <c r="F28" i="9"/>
  <c r="F32" i="9"/>
  <c r="F24" i="9"/>
  <c r="F26" i="9"/>
  <c r="F34" i="9"/>
  <c r="F36" i="10"/>
  <c r="F27" i="10"/>
  <c r="F25" i="10"/>
  <c r="F24" i="10"/>
  <c r="F23" i="10"/>
  <c r="F35" i="10"/>
  <c r="F33" i="10"/>
  <c r="F28" i="10"/>
  <c r="F30" i="10"/>
  <c r="F32" i="10"/>
  <c r="F26" i="10"/>
  <c r="C36" i="9"/>
  <c r="C32" i="9"/>
  <c r="C28" i="9"/>
  <c r="C24" i="9"/>
  <c r="C34" i="9"/>
  <c r="C30" i="9"/>
  <c r="C26" i="9"/>
  <c r="C33" i="9"/>
  <c r="C25" i="9"/>
  <c r="C23" i="9"/>
  <c r="C27" i="9"/>
  <c r="C35" i="9"/>
  <c r="K31" i="9"/>
  <c r="J31" i="9"/>
  <c r="F31" i="9"/>
  <c r="B18" i="9"/>
  <c r="B35" i="9" s="1"/>
  <c r="H35" i="9"/>
  <c r="H18" i="9"/>
  <c r="D18" i="9"/>
  <c r="G18" i="9"/>
  <c r="E31" i="9"/>
  <c r="K35" i="9"/>
  <c r="B31" i="9"/>
  <c r="H31" i="9"/>
  <c r="J35" i="9"/>
  <c r="F35" i="9"/>
  <c r="H26" i="10"/>
  <c r="H35" i="10"/>
  <c r="B33" i="10"/>
  <c r="B35" i="10"/>
  <c r="H29" i="10"/>
  <c r="H25" i="10"/>
  <c r="H30" i="10"/>
  <c r="B26" i="10"/>
  <c r="H31" i="10"/>
  <c r="B29" i="10"/>
  <c r="B27" i="10"/>
  <c r="B23" i="10"/>
  <c r="F34" i="10"/>
  <c r="B30" i="10"/>
  <c r="F31" i="10"/>
  <c r="B24" i="10"/>
  <c r="B34" i="10"/>
  <c r="H27" i="10"/>
  <c r="B25" i="10"/>
  <c r="H33" i="10"/>
  <c r="H36" i="10"/>
  <c r="H32" i="10"/>
  <c r="B31" i="10"/>
  <c r="G27" i="10"/>
  <c r="G23" i="10"/>
  <c r="G29" i="10"/>
  <c r="G25" i="10"/>
  <c r="G36" i="10"/>
  <c r="G32" i="10"/>
  <c r="G28" i="10"/>
  <c r="G24" i="10"/>
  <c r="G34" i="10"/>
  <c r="G30" i="10"/>
  <c r="G26" i="10"/>
  <c r="G33" i="10"/>
  <c r="G31" i="10"/>
  <c r="G36" i="9" l="1"/>
  <c r="G32" i="9"/>
  <c r="G28" i="9"/>
  <c r="G24" i="9"/>
  <c r="G34" i="9"/>
  <c r="G30" i="9"/>
  <c r="G26" i="9"/>
  <c r="G29" i="9"/>
  <c r="G27" i="9"/>
  <c r="G23" i="9"/>
  <c r="G33" i="9"/>
  <c r="G25" i="9"/>
  <c r="I34" i="9"/>
  <c r="I30" i="9"/>
  <c r="I26" i="9"/>
  <c r="I36" i="9"/>
  <c r="I32" i="9"/>
  <c r="I28" i="9"/>
  <c r="I24" i="9"/>
  <c r="I27" i="9"/>
  <c r="I33" i="9"/>
  <c r="I25" i="9"/>
  <c r="I29" i="9"/>
  <c r="I23" i="9"/>
  <c r="D27" i="9"/>
  <c r="D23" i="9"/>
  <c r="D33" i="9"/>
  <c r="D29" i="9"/>
  <c r="D25" i="9"/>
  <c r="D32" i="9"/>
  <c r="D24" i="9"/>
  <c r="D30" i="9"/>
  <c r="D34" i="9"/>
  <c r="D28" i="9"/>
  <c r="D26" i="9"/>
  <c r="D36" i="9"/>
  <c r="D31" i="9"/>
  <c r="D35" i="9"/>
  <c r="E34" i="9"/>
  <c r="E30" i="9"/>
  <c r="E26" i="9"/>
  <c r="E36" i="9"/>
  <c r="E32" i="9"/>
  <c r="E28" i="9"/>
  <c r="E24" i="9"/>
  <c r="E23" i="9"/>
  <c r="E29" i="9"/>
  <c r="E25" i="9"/>
  <c r="E33" i="9"/>
  <c r="E27" i="9"/>
  <c r="G35" i="9"/>
  <c r="B33" i="9"/>
  <c r="B29" i="9"/>
  <c r="B25" i="9"/>
  <c r="B27" i="9"/>
  <c r="B23" i="9"/>
  <c r="B34" i="9"/>
  <c r="B26" i="9"/>
  <c r="B32" i="9"/>
  <c r="B24" i="9"/>
  <c r="B36" i="9"/>
  <c r="B28" i="9"/>
  <c r="B30" i="9"/>
  <c r="I35" i="9"/>
  <c r="H27" i="9"/>
  <c r="H23" i="9"/>
  <c r="H33" i="9"/>
  <c r="H29" i="9"/>
  <c r="H25" i="9"/>
  <c r="H36" i="9"/>
  <c r="H28" i="9"/>
  <c r="H34" i="9"/>
  <c r="H26" i="9"/>
  <c r="H30" i="9"/>
  <c r="H24" i="9"/>
  <c r="H32" i="9"/>
  <c r="E35" i="9"/>
  <c r="G31" i="9"/>
  <c r="I31" i="9"/>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B17"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B13" i="8"/>
  <c r="D18" i="7"/>
  <c r="D34" i="7" s="1"/>
  <c r="C17" i="7"/>
  <c r="D17" i="7"/>
  <c r="E17" i="7"/>
  <c r="F17" i="7"/>
  <c r="B17" i="7"/>
  <c r="C13" i="7"/>
  <c r="D13" i="7"/>
  <c r="E13" i="7"/>
  <c r="E18" i="7" s="1"/>
  <c r="F13" i="7"/>
  <c r="B13" i="7"/>
  <c r="AE18" i="8" l="1"/>
  <c r="AE31" i="8"/>
  <c r="W18" i="8"/>
  <c r="W31" i="8"/>
  <c r="K18" i="8"/>
  <c r="K31" i="8"/>
  <c r="G18" i="8"/>
  <c r="G31" i="8"/>
  <c r="AE35" i="8"/>
  <c r="O35" i="8"/>
  <c r="E35" i="7"/>
  <c r="AD18" i="8"/>
  <c r="AD31" i="8"/>
  <c r="V18" i="8"/>
  <c r="V35" i="8" s="1"/>
  <c r="N18" i="8"/>
  <c r="N31" i="8"/>
  <c r="F18" i="8"/>
  <c r="AD35" i="8"/>
  <c r="N35" i="8"/>
  <c r="AG18" i="8"/>
  <c r="AG31" i="8"/>
  <c r="AC18" i="8"/>
  <c r="Y18" i="8"/>
  <c r="Y31" i="8"/>
  <c r="U18" i="8"/>
  <c r="Q18" i="8"/>
  <c r="Q31" i="8"/>
  <c r="M18" i="8"/>
  <c r="M35" i="8" s="1"/>
  <c r="I18" i="8"/>
  <c r="I31" i="8"/>
  <c r="E18" i="8"/>
  <c r="AG35" i="8"/>
  <c r="Y35" i="8"/>
  <c r="Q35" i="8"/>
  <c r="I35" i="8"/>
  <c r="AA18" i="8"/>
  <c r="AA31" i="8"/>
  <c r="S18" i="8"/>
  <c r="O18" i="8"/>
  <c r="O31" i="8"/>
  <c r="C18" i="8"/>
  <c r="AA35" i="8"/>
  <c r="K35" i="8"/>
  <c r="B18" i="8"/>
  <c r="B31" i="8"/>
  <c r="Z18" i="8"/>
  <c r="R18" i="8"/>
  <c r="R31" i="8"/>
  <c r="J18" i="8"/>
  <c r="B35" i="8"/>
  <c r="R35" i="8"/>
  <c r="AF18" i="8"/>
  <c r="AF31" i="8"/>
  <c r="AB18" i="8"/>
  <c r="X18" i="8"/>
  <c r="X31" i="8"/>
  <c r="T18" i="8"/>
  <c r="P18" i="8"/>
  <c r="P31" i="8"/>
  <c r="L18" i="8"/>
  <c r="H18" i="8"/>
  <c r="H31" i="8"/>
  <c r="D18" i="8"/>
  <c r="D36" i="8" s="1"/>
  <c r="D31" i="8"/>
  <c r="AF35" i="8"/>
  <c r="X35" i="8"/>
  <c r="P35" i="8"/>
  <c r="H35" i="8"/>
  <c r="D32" i="8"/>
  <c r="D33" i="8"/>
  <c r="D29" i="8"/>
  <c r="D35" i="8"/>
  <c r="D26" i="8"/>
  <c r="D23" i="8"/>
  <c r="D30" i="8"/>
  <c r="D27" i="8"/>
  <c r="D25" i="8"/>
  <c r="D24" i="8"/>
  <c r="D34" i="8"/>
  <c r="D28" i="8"/>
  <c r="E33" i="7"/>
  <c r="E29" i="7"/>
  <c r="E25" i="7"/>
  <c r="E26" i="7"/>
  <c r="E36" i="7"/>
  <c r="E32" i="7"/>
  <c r="E28" i="7"/>
  <c r="E24" i="7"/>
  <c r="E30" i="7"/>
  <c r="E27" i="7"/>
  <c r="E23" i="7"/>
  <c r="E34" i="7"/>
  <c r="F35" i="7"/>
  <c r="D23" i="7"/>
  <c r="D27" i="7"/>
  <c r="B18" i="7"/>
  <c r="B35" i="7" s="1"/>
  <c r="C18" i="7"/>
  <c r="C35" i="7" s="1"/>
  <c r="D24" i="7"/>
  <c r="D28" i="7"/>
  <c r="E31" i="7"/>
  <c r="D32" i="7"/>
  <c r="D36" i="7"/>
  <c r="D35" i="7"/>
  <c r="F18" i="7"/>
  <c r="F31" i="7" s="1"/>
  <c r="D25" i="7"/>
  <c r="D29" i="7"/>
  <c r="D33" i="7"/>
  <c r="D31" i="7"/>
  <c r="D26" i="7"/>
  <c r="D30" i="7"/>
  <c r="L36" i="6"/>
  <c r="H36" i="6"/>
  <c r="D36" i="6"/>
  <c r="K35" i="6"/>
  <c r="G35" i="6"/>
  <c r="C35" i="6"/>
  <c r="K34" i="6"/>
  <c r="J34" i="6"/>
  <c r="G34" i="6"/>
  <c r="F34" i="6"/>
  <c r="C34" i="6"/>
  <c r="B34" i="6"/>
  <c r="J33" i="6"/>
  <c r="F33" i="6"/>
  <c r="B33" i="6"/>
  <c r="L32" i="6"/>
  <c r="H32" i="6"/>
  <c r="D32" i="6"/>
  <c r="K31" i="6"/>
  <c r="G31" i="6"/>
  <c r="C31" i="6"/>
  <c r="K30" i="6"/>
  <c r="J30" i="6"/>
  <c r="G30" i="6"/>
  <c r="F30" i="6"/>
  <c r="C30" i="6"/>
  <c r="B30" i="6"/>
  <c r="J29" i="6"/>
  <c r="F29" i="6"/>
  <c r="B29" i="6"/>
  <c r="L28" i="6"/>
  <c r="H28" i="6"/>
  <c r="D28" i="6"/>
  <c r="K27" i="6"/>
  <c r="G27" i="6"/>
  <c r="C27" i="6"/>
  <c r="K26" i="6"/>
  <c r="J26" i="6"/>
  <c r="G26" i="6"/>
  <c r="F26" i="6"/>
  <c r="C26" i="6"/>
  <c r="B26" i="6"/>
  <c r="J25" i="6"/>
  <c r="F25" i="6"/>
  <c r="B25" i="6"/>
  <c r="L24" i="6"/>
  <c r="H24" i="6"/>
  <c r="D24" i="6"/>
  <c r="K23" i="6"/>
  <c r="G23" i="6"/>
  <c r="C23" i="6"/>
  <c r="C17" i="6"/>
  <c r="D17" i="6"/>
  <c r="D35" i="6" s="1"/>
  <c r="E17" i="6"/>
  <c r="E35" i="6" s="1"/>
  <c r="F17" i="6"/>
  <c r="F35" i="6" s="1"/>
  <c r="G17" i="6"/>
  <c r="H17" i="6"/>
  <c r="H35" i="6" s="1"/>
  <c r="I17" i="6"/>
  <c r="I35" i="6" s="1"/>
  <c r="J17" i="6"/>
  <c r="J35" i="6" s="1"/>
  <c r="K17" i="6"/>
  <c r="L17" i="6"/>
  <c r="L35" i="6" s="1"/>
  <c r="M17" i="6"/>
  <c r="M35" i="6" s="1"/>
  <c r="B17" i="6"/>
  <c r="B35" i="6" s="1"/>
  <c r="C12" i="6"/>
  <c r="C18" i="6" s="1"/>
  <c r="C36" i="6" s="1"/>
  <c r="D12" i="6"/>
  <c r="D18" i="6" s="1"/>
  <c r="D33" i="6" s="1"/>
  <c r="E12" i="6"/>
  <c r="E18" i="6" s="1"/>
  <c r="E34" i="6" s="1"/>
  <c r="F12" i="6"/>
  <c r="F18" i="6" s="1"/>
  <c r="F31" i="6" s="1"/>
  <c r="G12" i="6"/>
  <c r="G18" i="6" s="1"/>
  <c r="G36" i="6" s="1"/>
  <c r="H12" i="6"/>
  <c r="H18" i="6" s="1"/>
  <c r="H33" i="6" s="1"/>
  <c r="I12" i="6"/>
  <c r="I18" i="6" s="1"/>
  <c r="I34" i="6" s="1"/>
  <c r="J12" i="6"/>
  <c r="J18" i="6" s="1"/>
  <c r="J31" i="6" s="1"/>
  <c r="K12" i="6"/>
  <c r="K18" i="6" s="1"/>
  <c r="K36" i="6" s="1"/>
  <c r="L12" i="6"/>
  <c r="L18" i="6" s="1"/>
  <c r="L33" i="6" s="1"/>
  <c r="M12" i="6"/>
  <c r="M18" i="6" s="1"/>
  <c r="M27" i="6" s="1"/>
  <c r="B12" i="6"/>
  <c r="B18" i="6" s="1"/>
  <c r="B31" i="6" s="1"/>
  <c r="I29" i="6" l="1"/>
  <c r="E33" i="6"/>
  <c r="I33" i="6"/>
  <c r="M34" i="6"/>
  <c r="M26" i="6"/>
  <c r="T27" i="8"/>
  <c r="T25" i="8"/>
  <c r="T29" i="8"/>
  <c r="T33" i="8"/>
  <c r="T23" i="8"/>
  <c r="T24" i="8"/>
  <c r="T30" i="8"/>
  <c r="T34" i="8"/>
  <c r="T28" i="8"/>
  <c r="T36" i="8"/>
  <c r="T32" i="8"/>
  <c r="T26" i="8"/>
  <c r="AB27" i="8"/>
  <c r="AB25" i="8"/>
  <c r="AB29" i="8"/>
  <c r="AB33" i="8"/>
  <c r="AB23" i="8"/>
  <c r="AB30" i="8"/>
  <c r="AB24" i="8"/>
  <c r="AB32" i="8"/>
  <c r="AB28" i="8"/>
  <c r="AB36" i="8"/>
  <c r="AB34" i="8"/>
  <c r="AB26" i="8"/>
  <c r="J34" i="8"/>
  <c r="J30" i="8"/>
  <c r="J33" i="8"/>
  <c r="J28" i="8"/>
  <c r="J24" i="8"/>
  <c r="J36" i="8"/>
  <c r="J25" i="8"/>
  <c r="J32" i="8"/>
  <c r="J27" i="8"/>
  <c r="J26" i="8"/>
  <c r="J23" i="8"/>
  <c r="J29" i="8"/>
  <c r="S27" i="8"/>
  <c r="S24" i="8"/>
  <c r="S28" i="8"/>
  <c r="S32" i="8"/>
  <c r="S36" i="8"/>
  <c r="S30" i="8"/>
  <c r="S26" i="8"/>
  <c r="S25" i="8"/>
  <c r="S33" i="8"/>
  <c r="S34" i="8"/>
  <c r="S23" i="8"/>
  <c r="S29" i="8"/>
  <c r="E33" i="8"/>
  <c r="E29" i="8"/>
  <c r="E34" i="8"/>
  <c r="E30" i="8"/>
  <c r="E36" i="8"/>
  <c r="E27" i="8"/>
  <c r="E28" i="8"/>
  <c r="E24" i="8"/>
  <c r="E23" i="8"/>
  <c r="E26" i="8"/>
  <c r="E32" i="8"/>
  <c r="E25" i="8"/>
  <c r="U25" i="8"/>
  <c r="U29" i="8"/>
  <c r="U33" i="8"/>
  <c r="U23" i="8"/>
  <c r="U27" i="8"/>
  <c r="U28" i="8"/>
  <c r="U36" i="8"/>
  <c r="U30" i="8"/>
  <c r="U26" i="8"/>
  <c r="U34" i="8"/>
  <c r="U32" i="8"/>
  <c r="U24" i="8"/>
  <c r="H23" i="6"/>
  <c r="E24" i="6"/>
  <c r="L27" i="6"/>
  <c r="I28" i="6"/>
  <c r="D31" i="6"/>
  <c r="L31" i="6"/>
  <c r="I32" i="6"/>
  <c r="I36" i="6"/>
  <c r="M33" i="6"/>
  <c r="M29" i="6"/>
  <c r="AB35" i="8"/>
  <c r="S35" i="8"/>
  <c r="W25" i="8"/>
  <c r="W29" i="8"/>
  <c r="W33" i="8"/>
  <c r="W23" i="8"/>
  <c r="W27" i="8"/>
  <c r="W24" i="8"/>
  <c r="W32" i="8"/>
  <c r="W26" i="8"/>
  <c r="W34" i="8"/>
  <c r="W30" i="8"/>
  <c r="W28" i="8"/>
  <c r="W36" i="8"/>
  <c r="E23" i="6"/>
  <c r="I23" i="6"/>
  <c r="B24" i="6"/>
  <c r="F24" i="6"/>
  <c r="J24" i="6"/>
  <c r="C25" i="6"/>
  <c r="G25" i="6"/>
  <c r="K25" i="6"/>
  <c r="D26" i="6"/>
  <c r="H26" i="6"/>
  <c r="L26" i="6"/>
  <c r="E27" i="6"/>
  <c r="I27" i="6"/>
  <c r="B28" i="6"/>
  <c r="F28" i="6"/>
  <c r="J28" i="6"/>
  <c r="C29" i="6"/>
  <c r="G29" i="6"/>
  <c r="K29" i="6"/>
  <c r="D30" i="6"/>
  <c r="H30" i="6"/>
  <c r="L30" i="6"/>
  <c r="E31" i="6"/>
  <c r="I31" i="6"/>
  <c r="B32" i="6"/>
  <c r="F32" i="6"/>
  <c r="J32" i="6"/>
  <c r="C33" i="6"/>
  <c r="G33" i="6"/>
  <c r="K33" i="6"/>
  <c r="D34" i="6"/>
  <c r="H34" i="6"/>
  <c r="L34" i="6"/>
  <c r="B36" i="6"/>
  <c r="F36" i="6"/>
  <c r="J36" i="6"/>
  <c r="M36" i="6"/>
  <c r="M32" i="6"/>
  <c r="M28" i="6"/>
  <c r="M24" i="6"/>
  <c r="H36" i="8"/>
  <c r="H32" i="8"/>
  <c r="H33" i="8"/>
  <c r="H29" i="8"/>
  <c r="H26" i="8"/>
  <c r="H23" i="8"/>
  <c r="H34" i="8"/>
  <c r="H27" i="8"/>
  <c r="H30" i="8"/>
  <c r="H25" i="8"/>
  <c r="H28" i="8"/>
  <c r="H24" i="8"/>
  <c r="P36" i="8"/>
  <c r="P32" i="8"/>
  <c r="P33" i="8"/>
  <c r="P29" i="8"/>
  <c r="P26" i="8"/>
  <c r="P23" i="8"/>
  <c r="P34" i="8"/>
  <c r="P27" i="8"/>
  <c r="P25" i="8"/>
  <c r="P24" i="8"/>
  <c r="P30" i="8"/>
  <c r="P28" i="8"/>
  <c r="X27" i="8"/>
  <c r="X25" i="8"/>
  <c r="X29" i="8"/>
  <c r="X33" i="8"/>
  <c r="X23" i="8"/>
  <c r="X30" i="8"/>
  <c r="X24" i="8"/>
  <c r="X32" i="8"/>
  <c r="X36" i="8"/>
  <c r="X26" i="8"/>
  <c r="X28" i="8"/>
  <c r="X34" i="8"/>
  <c r="AF27" i="8"/>
  <c r="AF25" i="8"/>
  <c r="AF29" i="8"/>
  <c r="AF33" i="8"/>
  <c r="AF23" i="8"/>
  <c r="AF30" i="8"/>
  <c r="AF24" i="8"/>
  <c r="AF32" i="8"/>
  <c r="AF36" i="8"/>
  <c r="AF28" i="8"/>
  <c r="AF26" i="8"/>
  <c r="AF34" i="8"/>
  <c r="R25" i="8"/>
  <c r="R29" i="8"/>
  <c r="R33" i="8"/>
  <c r="R23" i="8"/>
  <c r="R26" i="8"/>
  <c r="R30" i="8"/>
  <c r="R34" i="8"/>
  <c r="R24" i="8"/>
  <c r="R32" i="8"/>
  <c r="R28" i="8"/>
  <c r="R27" i="8"/>
  <c r="R36" i="8"/>
  <c r="B34" i="8"/>
  <c r="B30" i="8"/>
  <c r="B33" i="8"/>
  <c r="B28" i="8"/>
  <c r="B24" i="8"/>
  <c r="B36" i="8"/>
  <c r="B25" i="8"/>
  <c r="B27" i="8"/>
  <c r="B32" i="8"/>
  <c r="B26" i="8"/>
  <c r="B29" i="8"/>
  <c r="B23" i="8"/>
  <c r="O36" i="8"/>
  <c r="O32" i="8"/>
  <c r="O28" i="8"/>
  <c r="O30" i="8"/>
  <c r="O25" i="8"/>
  <c r="O33" i="8"/>
  <c r="O26" i="8"/>
  <c r="O23" i="8"/>
  <c r="O24" i="8"/>
  <c r="O29" i="8"/>
  <c r="O34" i="8"/>
  <c r="O27" i="8"/>
  <c r="AA25" i="8"/>
  <c r="AA29" i="8"/>
  <c r="AA33" i="8"/>
  <c r="AA23" i="8"/>
  <c r="AA27" i="8"/>
  <c r="AA24" i="8"/>
  <c r="AA32" i="8"/>
  <c r="AA26" i="8"/>
  <c r="AA34" i="8"/>
  <c r="AA30" i="8"/>
  <c r="AA36" i="8"/>
  <c r="AA28" i="8"/>
  <c r="I33" i="8"/>
  <c r="I29" i="8"/>
  <c r="I34" i="8"/>
  <c r="I30" i="8"/>
  <c r="I32" i="8"/>
  <c r="I27" i="8"/>
  <c r="I28" i="8"/>
  <c r="I24" i="8"/>
  <c r="I26" i="8"/>
  <c r="I23" i="8"/>
  <c r="I36" i="8"/>
  <c r="I25" i="8"/>
  <c r="Q27" i="8"/>
  <c r="Q24" i="8"/>
  <c r="Q28" i="8"/>
  <c r="Q32" i="8"/>
  <c r="Q36" i="8"/>
  <c r="Q26" i="8"/>
  <c r="Q34" i="8"/>
  <c r="Q29" i="8"/>
  <c r="Q23" i="8"/>
  <c r="Q30" i="8"/>
  <c r="Q33" i="8"/>
  <c r="Q25" i="8"/>
  <c r="Y25" i="8"/>
  <c r="Y29" i="8"/>
  <c r="Y33" i="8"/>
  <c r="Y23" i="8"/>
  <c r="Y27" i="8"/>
  <c r="Y28" i="8"/>
  <c r="Y36" i="8"/>
  <c r="Y30" i="8"/>
  <c r="Y34" i="8"/>
  <c r="Y26" i="8"/>
  <c r="Y24" i="8"/>
  <c r="Y32" i="8"/>
  <c r="AG25" i="8"/>
  <c r="AG29" i="8"/>
  <c r="AG33" i="8"/>
  <c r="AG23" i="8"/>
  <c r="AG27" i="8"/>
  <c r="AG28" i="8"/>
  <c r="AG36" i="8"/>
  <c r="AG30" i="8"/>
  <c r="AG34" i="8"/>
  <c r="AG24" i="8"/>
  <c r="AG26" i="8"/>
  <c r="AG32" i="8"/>
  <c r="N34" i="8"/>
  <c r="N30" i="8"/>
  <c r="N29" i="8"/>
  <c r="N28" i="8"/>
  <c r="N24" i="8"/>
  <c r="N32" i="8"/>
  <c r="N25" i="8"/>
  <c r="N36" i="8"/>
  <c r="N23" i="8"/>
  <c r="N26" i="8"/>
  <c r="N27" i="8"/>
  <c r="N33" i="8"/>
  <c r="AD27" i="8"/>
  <c r="AD25" i="8"/>
  <c r="AD29" i="8"/>
  <c r="AD33" i="8"/>
  <c r="AD23" i="8"/>
  <c r="AD26" i="8"/>
  <c r="AD34" i="8"/>
  <c r="AD28" i="8"/>
  <c r="AD36" i="8"/>
  <c r="AD24" i="8"/>
  <c r="AD32" i="8"/>
  <c r="AD30" i="8"/>
  <c r="W35" i="8"/>
  <c r="E25" i="6"/>
  <c r="I25" i="6"/>
  <c r="E29" i="6"/>
  <c r="M30" i="6"/>
  <c r="L36" i="8"/>
  <c r="L32" i="8"/>
  <c r="L33" i="8"/>
  <c r="L29" i="8"/>
  <c r="L26" i="8"/>
  <c r="L23" i="8"/>
  <c r="L30" i="8"/>
  <c r="L27" i="8"/>
  <c r="L34" i="8"/>
  <c r="L28" i="8"/>
  <c r="L24" i="8"/>
  <c r="L25" i="8"/>
  <c r="Z27" i="8"/>
  <c r="Z25" i="8"/>
  <c r="Z29" i="8"/>
  <c r="Z33" i="8"/>
  <c r="Z23" i="8"/>
  <c r="Z26" i="8"/>
  <c r="Z34" i="8"/>
  <c r="Z28" i="8"/>
  <c r="Z36" i="8"/>
  <c r="Z32" i="8"/>
  <c r="Z24" i="8"/>
  <c r="Z30" i="8"/>
  <c r="C36" i="8"/>
  <c r="C32" i="8"/>
  <c r="C34" i="8"/>
  <c r="C25" i="8"/>
  <c r="C29" i="8"/>
  <c r="C26" i="8"/>
  <c r="C23" i="8"/>
  <c r="C28" i="8"/>
  <c r="C30" i="8"/>
  <c r="C33" i="8"/>
  <c r="C24" i="8"/>
  <c r="C27" i="8"/>
  <c r="M33" i="8"/>
  <c r="M29" i="8"/>
  <c r="M34" i="8"/>
  <c r="M30" i="8"/>
  <c r="M36" i="8"/>
  <c r="M27" i="8"/>
  <c r="M28" i="8"/>
  <c r="M24" i="8"/>
  <c r="M23" i="8"/>
  <c r="M32" i="8"/>
  <c r="M25" i="8"/>
  <c r="M26" i="8"/>
  <c r="AC25" i="8"/>
  <c r="AC29" i="8"/>
  <c r="AC33" i="8"/>
  <c r="AC23" i="8"/>
  <c r="AC27" i="8"/>
  <c r="AC28" i="8"/>
  <c r="AC36" i="8"/>
  <c r="AC30" i="8"/>
  <c r="AC26" i="8"/>
  <c r="AC32" i="8"/>
  <c r="AC34" i="8"/>
  <c r="AC24" i="8"/>
  <c r="F34" i="8"/>
  <c r="F30" i="8"/>
  <c r="F29" i="8"/>
  <c r="F28" i="8"/>
  <c r="F24" i="8"/>
  <c r="F32" i="8"/>
  <c r="F25" i="8"/>
  <c r="F27" i="8"/>
  <c r="F33" i="8"/>
  <c r="F26" i="8"/>
  <c r="F36" i="8"/>
  <c r="F23" i="8"/>
  <c r="V27" i="8"/>
  <c r="V25" i="8"/>
  <c r="V29" i="8"/>
  <c r="V33" i="8"/>
  <c r="V23" i="8"/>
  <c r="V26" i="8"/>
  <c r="V34" i="8"/>
  <c r="V28" i="8"/>
  <c r="V36" i="8"/>
  <c r="V24" i="8"/>
  <c r="V30" i="8"/>
  <c r="V32" i="8"/>
  <c r="C35" i="8"/>
  <c r="D23" i="6"/>
  <c r="L23" i="6"/>
  <c r="I24" i="6"/>
  <c r="D27" i="6"/>
  <c r="H27" i="6"/>
  <c r="E28" i="6"/>
  <c r="H31" i="6"/>
  <c r="E32" i="6"/>
  <c r="E36" i="6"/>
  <c r="M23" i="6"/>
  <c r="M25" i="6"/>
  <c r="L35" i="8"/>
  <c r="Z35" i="8"/>
  <c r="AC35" i="8"/>
  <c r="G36" i="8"/>
  <c r="G32" i="8"/>
  <c r="G30" i="8"/>
  <c r="G25" i="8"/>
  <c r="G33" i="8"/>
  <c r="G26" i="8"/>
  <c r="G23" i="8"/>
  <c r="G29" i="8"/>
  <c r="G24" i="8"/>
  <c r="G28" i="8"/>
  <c r="G34" i="8"/>
  <c r="G27" i="8"/>
  <c r="B23" i="6"/>
  <c r="F23" i="6"/>
  <c r="J23" i="6"/>
  <c r="C24" i="6"/>
  <c r="G24" i="6"/>
  <c r="K24" i="6"/>
  <c r="D25" i="6"/>
  <c r="H25" i="6"/>
  <c r="L25" i="6"/>
  <c r="E26" i="6"/>
  <c r="I26" i="6"/>
  <c r="B27" i="6"/>
  <c r="F27" i="6"/>
  <c r="J27" i="6"/>
  <c r="C28" i="6"/>
  <c r="G28" i="6"/>
  <c r="K28" i="6"/>
  <c r="D29" i="6"/>
  <c r="H29" i="6"/>
  <c r="L29" i="6"/>
  <c r="E30" i="6"/>
  <c r="I30" i="6"/>
  <c r="C32" i="6"/>
  <c r="G32" i="6"/>
  <c r="K32" i="6"/>
  <c r="M31" i="6"/>
  <c r="T35" i="8"/>
  <c r="L31" i="8"/>
  <c r="T31" i="8"/>
  <c r="AB31" i="8"/>
  <c r="J35" i="8"/>
  <c r="J31" i="8"/>
  <c r="Z31" i="8"/>
  <c r="G35" i="8"/>
  <c r="C31" i="8"/>
  <c r="S31" i="8"/>
  <c r="E35" i="8"/>
  <c r="U35" i="8"/>
  <c r="E31" i="8"/>
  <c r="M31" i="8"/>
  <c r="U31" i="8"/>
  <c r="AC31" i="8"/>
  <c r="F35" i="8"/>
  <c r="F31" i="8"/>
  <c r="V31" i="8"/>
  <c r="K36" i="8"/>
  <c r="K32" i="8"/>
  <c r="K34" i="8"/>
  <c r="K25" i="8"/>
  <c r="K29" i="8"/>
  <c r="K26" i="8"/>
  <c r="K23" i="8"/>
  <c r="K33" i="8"/>
  <c r="K28" i="8"/>
  <c r="K24" i="8"/>
  <c r="K30" i="8"/>
  <c r="K27" i="8"/>
  <c r="AE25" i="8"/>
  <c r="AE29" i="8"/>
  <c r="AE33" i="8"/>
  <c r="AE23" i="8"/>
  <c r="AE27" i="8"/>
  <c r="AE24" i="8"/>
  <c r="AE32" i="8"/>
  <c r="AE26" i="8"/>
  <c r="AE34" i="8"/>
  <c r="AE28" i="8"/>
  <c r="AE30" i="8"/>
  <c r="AE36" i="8"/>
  <c r="C27" i="7"/>
  <c r="C23" i="7"/>
  <c r="C34" i="7"/>
  <c r="C30" i="7"/>
  <c r="C26" i="7"/>
  <c r="C24" i="7"/>
  <c r="C33" i="7"/>
  <c r="C29" i="7"/>
  <c r="C25" i="7"/>
  <c r="C36" i="7"/>
  <c r="C32" i="7"/>
  <c r="C28" i="7"/>
  <c r="F36" i="7"/>
  <c r="F32" i="7"/>
  <c r="F28" i="7"/>
  <c r="F24" i="7"/>
  <c r="F27" i="7"/>
  <c r="F23" i="7"/>
  <c r="F33" i="7"/>
  <c r="F25" i="7"/>
  <c r="F34" i="7"/>
  <c r="F30" i="7"/>
  <c r="F26" i="7"/>
  <c r="F29" i="7"/>
  <c r="B36" i="7"/>
  <c r="B32" i="7"/>
  <c r="B28" i="7"/>
  <c r="B24" i="7"/>
  <c r="B27" i="7"/>
  <c r="B23" i="7"/>
  <c r="B29" i="7"/>
  <c r="B34" i="7"/>
  <c r="B30" i="7"/>
  <c r="B26" i="7"/>
  <c r="B33" i="7"/>
  <c r="B25" i="7"/>
  <c r="B31" i="7"/>
  <c r="C31" i="7"/>
  <c r="AC26" i="5" l="1"/>
  <c r="AA28" i="5"/>
  <c r="Y30" i="5"/>
  <c r="W32" i="5"/>
  <c r="U34" i="5"/>
  <c r="S36" i="5"/>
  <c r="AC23" i="5"/>
  <c r="AC17" i="5"/>
  <c r="AB17" i="5"/>
  <c r="AA17" i="5"/>
  <c r="AA18" i="5" s="1"/>
  <c r="AA25" i="5" s="1"/>
  <c r="Z17" i="5"/>
  <c r="Z18" i="5" s="1"/>
  <c r="Z24" i="5" s="1"/>
  <c r="Y17" i="5"/>
  <c r="X17" i="5"/>
  <c r="W17" i="5"/>
  <c r="W18" i="5" s="1"/>
  <c r="W25" i="5" s="1"/>
  <c r="V17" i="5"/>
  <c r="V18" i="5" s="1"/>
  <c r="V24" i="5" s="1"/>
  <c r="U17" i="5"/>
  <c r="T17" i="5"/>
  <c r="S17" i="5"/>
  <c r="S18" i="5" s="1"/>
  <c r="S25" i="5" s="1"/>
  <c r="R17" i="5"/>
  <c r="R18" i="5" s="1"/>
  <c r="R24" i="5" s="1"/>
  <c r="Q17" i="5"/>
  <c r="P17" i="5"/>
  <c r="AC13" i="5"/>
  <c r="AC18" i="5" s="1"/>
  <c r="AC27" i="5" s="1"/>
  <c r="AB13" i="5"/>
  <c r="AA13" i="5"/>
  <c r="Z13" i="5"/>
  <c r="Y13" i="5"/>
  <c r="Y18" i="5" s="1"/>
  <c r="Y27" i="5" s="1"/>
  <c r="X13" i="5"/>
  <c r="W13" i="5"/>
  <c r="V13" i="5"/>
  <c r="U13" i="5"/>
  <c r="U18" i="5" s="1"/>
  <c r="U27" i="5" s="1"/>
  <c r="T13" i="5"/>
  <c r="S13" i="5"/>
  <c r="R13" i="5"/>
  <c r="Q13" i="5"/>
  <c r="Q18" i="5" s="1"/>
  <c r="Q27" i="5" s="1"/>
  <c r="P13" i="5"/>
  <c r="L17" i="5"/>
  <c r="K17" i="5"/>
  <c r="J17" i="5"/>
  <c r="J18" i="5" s="1"/>
  <c r="I17" i="5"/>
  <c r="H17" i="5"/>
  <c r="G17" i="5"/>
  <c r="F17" i="5"/>
  <c r="F18" i="5" s="1"/>
  <c r="E17" i="5"/>
  <c r="D17" i="5"/>
  <c r="C17" i="5"/>
  <c r="B17" i="5"/>
  <c r="B18" i="5" s="1"/>
  <c r="L13" i="5"/>
  <c r="K13" i="5"/>
  <c r="J13" i="5"/>
  <c r="I13" i="5"/>
  <c r="I18" i="5" s="1"/>
  <c r="H13" i="5"/>
  <c r="G13" i="5"/>
  <c r="F13" i="5"/>
  <c r="E13" i="5"/>
  <c r="D13" i="5"/>
  <c r="C13" i="5"/>
  <c r="B13" i="5"/>
  <c r="B33" i="5" l="1"/>
  <c r="B34" i="5"/>
  <c r="B26" i="5"/>
  <c r="B30" i="5"/>
  <c r="J23" i="5"/>
  <c r="J34" i="5"/>
  <c r="J26" i="5"/>
  <c r="J30" i="5"/>
  <c r="M13" i="5"/>
  <c r="M18" i="5" s="1"/>
  <c r="Q34" i="5"/>
  <c r="S32" i="5"/>
  <c r="U30" i="5"/>
  <c r="W28" i="5"/>
  <c r="Y26" i="5"/>
  <c r="AA24" i="5"/>
  <c r="Q30" i="5"/>
  <c r="S28" i="5"/>
  <c r="U26" i="5"/>
  <c r="W24" i="5"/>
  <c r="AA36" i="5"/>
  <c r="AC34" i="5"/>
  <c r="E18" i="5"/>
  <c r="Q35" i="5"/>
  <c r="U35" i="5"/>
  <c r="Y35" i="5"/>
  <c r="AC35" i="5"/>
  <c r="Q26" i="5"/>
  <c r="S24" i="5"/>
  <c r="W36" i="5"/>
  <c r="Y34" i="5"/>
  <c r="AA32" i="5"/>
  <c r="AC30" i="5"/>
  <c r="E34" i="5"/>
  <c r="E30" i="5"/>
  <c r="E26" i="5"/>
  <c r="E28" i="5"/>
  <c r="E35" i="5"/>
  <c r="E27" i="5"/>
  <c r="E33" i="5"/>
  <c r="E29" i="5"/>
  <c r="E25" i="5"/>
  <c r="E36" i="5"/>
  <c r="E32" i="5"/>
  <c r="E24" i="5"/>
  <c r="E23" i="5"/>
  <c r="E31" i="5"/>
  <c r="F33" i="5"/>
  <c r="F29" i="5"/>
  <c r="F25" i="5"/>
  <c r="F26" i="5"/>
  <c r="F36" i="5"/>
  <c r="F32" i="5"/>
  <c r="F28" i="5"/>
  <c r="F24" i="5"/>
  <c r="F23" i="5"/>
  <c r="F35" i="5"/>
  <c r="F31" i="5"/>
  <c r="F27" i="5"/>
  <c r="F34" i="5"/>
  <c r="F30" i="5"/>
  <c r="I34" i="5"/>
  <c r="I30" i="5"/>
  <c r="I26" i="5"/>
  <c r="I36" i="5"/>
  <c r="I32" i="5"/>
  <c r="I23" i="5"/>
  <c r="I31" i="5"/>
  <c r="I33" i="5"/>
  <c r="I29" i="5"/>
  <c r="I25" i="5"/>
  <c r="I28" i="5"/>
  <c r="I24" i="5"/>
  <c r="I35" i="5"/>
  <c r="I27" i="5"/>
  <c r="C31" i="5"/>
  <c r="G31" i="5"/>
  <c r="D18" i="5"/>
  <c r="D35" i="5"/>
  <c r="H18" i="5"/>
  <c r="L18" i="5"/>
  <c r="L35" i="5" s="1"/>
  <c r="AB31" i="5"/>
  <c r="R35" i="5"/>
  <c r="R27" i="5"/>
  <c r="V31" i="5"/>
  <c r="Z31" i="5"/>
  <c r="J27" i="5"/>
  <c r="U23" i="5"/>
  <c r="Q29" i="5"/>
  <c r="Q25" i="5"/>
  <c r="R30" i="5"/>
  <c r="S35" i="5"/>
  <c r="S27" i="5"/>
  <c r="U29" i="5"/>
  <c r="V34" i="5"/>
  <c r="V26" i="5"/>
  <c r="W31" i="5"/>
  <c r="Y33" i="5"/>
  <c r="Y25" i="5"/>
  <c r="Z30" i="5"/>
  <c r="AA35" i="5"/>
  <c r="AA31" i="5"/>
  <c r="AC33" i="5"/>
  <c r="AC25" i="5"/>
  <c r="B23" i="5"/>
  <c r="B24" i="5"/>
  <c r="J24" i="5"/>
  <c r="B28" i="5"/>
  <c r="J28" i="5"/>
  <c r="B32" i="5"/>
  <c r="J32" i="5"/>
  <c r="B36" i="5"/>
  <c r="J36" i="5"/>
  <c r="P18" i="5"/>
  <c r="P31" i="5" s="1"/>
  <c r="T18" i="5"/>
  <c r="X18" i="5"/>
  <c r="X31" i="5" s="1"/>
  <c r="AB18" i="5"/>
  <c r="P35" i="5"/>
  <c r="R23" i="5"/>
  <c r="V23" i="5"/>
  <c r="Z23" i="5"/>
  <c r="Q36" i="5"/>
  <c r="Q32" i="5"/>
  <c r="Q28" i="5"/>
  <c r="Q24" i="5"/>
  <c r="R33" i="5"/>
  <c r="R29" i="5"/>
  <c r="R25" i="5"/>
  <c r="S34" i="5"/>
  <c r="S30" i="5"/>
  <c r="S26" i="5"/>
  <c r="U36" i="5"/>
  <c r="U32" i="5"/>
  <c r="U28" i="5"/>
  <c r="U24" i="5"/>
  <c r="V33" i="5"/>
  <c r="V29" i="5"/>
  <c r="V25" i="5"/>
  <c r="W34" i="5"/>
  <c r="W30" i="5"/>
  <c r="W26" i="5"/>
  <c r="X35" i="5"/>
  <c r="Y36" i="5"/>
  <c r="Y32" i="5"/>
  <c r="Y28" i="5"/>
  <c r="Y24" i="5"/>
  <c r="Z33" i="5"/>
  <c r="Z29" i="5"/>
  <c r="Z25" i="5"/>
  <c r="AA34" i="5"/>
  <c r="AA30" i="5"/>
  <c r="AA26" i="5"/>
  <c r="AB35" i="5"/>
  <c r="AC36" i="5"/>
  <c r="AC32" i="5"/>
  <c r="AC28" i="5"/>
  <c r="AC24" i="5"/>
  <c r="R31" i="5"/>
  <c r="V35" i="5"/>
  <c r="V27" i="5"/>
  <c r="Z35" i="5"/>
  <c r="Z27" i="5"/>
  <c r="B27" i="5"/>
  <c r="B31" i="5"/>
  <c r="J31" i="5"/>
  <c r="B35" i="5"/>
  <c r="J35" i="5"/>
  <c r="Q23" i="5"/>
  <c r="Y23" i="5"/>
  <c r="Q33" i="5"/>
  <c r="R34" i="5"/>
  <c r="R26" i="5"/>
  <c r="S31" i="5"/>
  <c r="U33" i="5"/>
  <c r="U25" i="5"/>
  <c r="V30" i="5"/>
  <c r="W35" i="5"/>
  <c r="W27" i="5"/>
  <c r="Y29" i="5"/>
  <c r="Z34" i="5"/>
  <c r="Z26" i="5"/>
  <c r="AA27" i="5"/>
  <c r="AC29" i="5"/>
  <c r="C18" i="5"/>
  <c r="C35" i="5" s="1"/>
  <c r="G18" i="5"/>
  <c r="K18" i="5"/>
  <c r="K35" i="5" s="1"/>
  <c r="B25" i="5"/>
  <c r="J25" i="5"/>
  <c r="B29" i="5"/>
  <c r="J29" i="5"/>
  <c r="J33" i="5"/>
  <c r="S23" i="5"/>
  <c r="W23" i="5"/>
  <c r="AA23" i="5"/>
  <c r="Q31" i="5"/>
  <c r="R36" i="5"/>
  <c r="R32" i="5"/>
  <c r="R28" i="5"/>
  <c r="S33" i="5"/>
  <c r="S29" i="5"/>
  <c r="U31" i="5"/>
  <c r="V36" i="5"/>
  <c r="V32" i="5"/>
  <c r="V28" i="5"/>
  <c r="W33" i="5"/>
  <c r="W29" i="5"/>
  <c r="Y31" i="5"/>
  <c r="Z36" i="5"/>
  <c r="Z32" i="5"/>
  <c r="Z28" i="5"/>
  <c r="AA33" i="5"/>
  <c r="AA29" i="5"/>
  <c r="AC31" i="5"/>
  <c r="H27" i="5" l="1"/>
  <c r="H29" i="5"/>
  <c r="H25" i="5"/>
  <c r="H36" i="5"/>
  <c r="H32" i="5"/>
  <c r="H28" i="5"/>
  <c r="H24" i="5"/>
  <c r="H23" i="5"/>
  <c r="H34" i="5"/>
  <c r="H30" i="5"/>
  <c r="H26" i="5"/>
  <c r="H33" i="5"/>
  <c r="P25" i="5"/>
  <c r="P29" i="5"/>
  <c r="P34" i="5"/>
  <c r="P32" i="5"/>
  <c r="P28" i="5"/>
  <c r="P23" i="5"/>
  <c r="P26" i="5"/>
  <c r="P30" i="5"/>
  <c r="P27" i="5"/>
  <c r="P36" i="5"/>
  <c r="P24" i="5"/>
  <c r="P33" i="5"/>
  <c r="C36" i="5"/>
  <c r="C32" i="5"/>
  <c r="C28" i="5"/>
  <c r="C24" i="5"/>
  <c r="C23" i="5"/>
  <c r="C34" i="5"/>
  <c r="C27" i="5"/>
  <c r="C30" i="5"/>
  <c r="C26" i="5"/>
  <c r="C33" i="5"/>
  <c r="C29" i="5"/>
  <c r="C25" i="5"/>
  <c r="AB26" i="5"/>
  <c r="AB30" i="5"/>
  <c r="AB34" i="5"/>
  <c r="AB25" i="5"/>
  <c r="AB29" i="5"/>
  <c r="AB27" i="5"/>
  <c r="AB24" i="5"/>
  <c r="AB28" i="5"/>
  <c r="AB32" i="5"/>
  <c r="AB36" i="5"/>
  <c r="AB23" i="5"/>
  <c r="AB33" i="5"/>
  <c r="L24" i="5"/>
  <c r="L28" i="5"/>
  <c r="L32" i="5"/>
  <c r="L36" i="5"/>
  <c r="L26" i="5"/>
  <c r="L34" i="5"/>
  <c r="L27" i="5"/>
  <c r="L25" i="5"/>
  <c r="L29" i="5"/>
  <c r="L33" i="5"/>
  <c r="L30" i="5"/>
  <c r="L23" i="5"/>
  <c r="L31" i="5"/>
  <c r="D27" i="5"/>
  <c r="D36" i="5"/>
  <c r="D34" i="5"/>
  <c r="D30" i="5"/>
  <c r="D26" i="5"/>
  <c r="D33" i="5"/>
  <c r="D29" i="5"/>
  <c r="D25" i="5"/>
  <c r="D32" i="5"/>
  <c r="D28" i="5"/>
  <c r="D23" i="5"/>
  <c r="D24" i="5"/>
  <c r="H31" i="5"/>
  <c r="K27" i="5"/>
  <c r="K29" i="5"/>
  <c r="K33" i="5"/>
  <c r="K30" i="5"/>
  <c r="K34" i="5"/>
  <c r="K24" i="5"/>
  <c r="K28" i="5"/>
  <c r="K32" i="5"/>
  <c r="K36" i="5"/>
  <c r="K25" i="5"/>
  <c r="K26" i="5"/>
  <c r="K23" i="5"/>
  <c r="T26" i="5"/>
  <c r="T30" i="5"/>
  <c r="T34" i="5"/>
  <c r="T32" i="5"/>
  <c r="T25" i="5"/>
  <c r="T33" i="5"/>
  <c r="T27" i="5"/>
  <c r="T24" i="5"/>
  <c r="T28" i="5"/>
  <c r="T36" i="5"/>
  <c r="T29" i="5"/>
  <c r="T23" i="5"/>
  <c r="G36" i="5"/>
  <c r="G32" i="5"/>
  <c r="G28" i="5"/>
  <c r="G24" i="5"/>
  <c r="G23" i="5"/>
  <c r="G25" i="5"/>
  <c r="G27" i="5"/>
  <c r="G34" i="5"/>
  <c r="G30" i="5"/>
  <c r="G26" i="5"/>
  <c r="G33" i="5"/>
  <c r="G29" i="5"/>
  <c r="T35" i="5"/>
  <c r="X26" i="5"/>
  <c r="X30" i="5"/>
  <c r="X34" i="5"/>
  <c r="X24" i="5"/>
  <c r="X32" i="5"/>
  <c r="X25" i="5"/>
  <c r="X23" i="5"/>
  <c r="X27" i="5"/>
  <c r="X28" i="5"/>
  <c r="X36" i="5"/>
  <c r="X29" i="5"/>
  <c r="X33" i="5"/>
  <c r="T31" i="5"/>
  <c r="H35" i="5"/>
  <c r="K31" i="5"/>
  <c r="G35" i="5"/>
  <c r="D31" i="5"/>
</calcChain>
</file>

<file path=xl/sharedStrings.xml><?xml version="1.0" encoding="utf-8"?>
<sst xmlns="http://schemas.openxmlformats.org/spreadsheetml/2006/main" count="1525" uniqueCount="520">
  <si>
    <t>SIGLA</t>
  </si>
  <si>
    <t>DESIGNADOR</t>
  </si>
  <si>
    <t>COSTOS TOTALES</t>
  </si>
  <si>
    <t>0AC</t>
  </si>
  <si>
    <t>TE</t>
  </si>
  <si>
    <t>C182</t>
  </si>
  <si>
    <t>C206</t>
  </si>
  <si>
    <t>0AH</t>
  </si>
  <si>
    <t>C402</t>
  </si>
  <si>
    <t>0BH</t>
  </si>
  <si>
    <t>COMPAÑIA AEROAGRICOLA DE LOS LLANOS S.A.S. AGILL S.A.S. (ANTES COMPAÑIA AEROAGRICOLA GIRARDOT LTDA. AGIL LTDA.)</t>
  </si>
  <si>
    <t>AG</t>
  </si>
  <si>
    <t>PA25</t>
  </si>
  <si>
    <t>C188</t>
  </si>
  <si>
    <t>0BR</t>
  </si>
  <si>
    <t>COMPAÑIA AEROFUMIGACIONES CALIMA S.A.S. CALIMA S.A.S.</t>
  </si>
  <si>
    <t>PA18</t>
  </si>
  <si>
    <t>SS2T</t>
  </si>
  <si>
    <t>0BS</t>
  </si>
  <si>
    <t>COMPAÑÍA ESPECIALIZADA EN TRABAJOS AEROAGRÍCOLAS S.A.S.</t>
  </si>
  <si>
    <t>C172</t>
  </si>
  <si>
    <t>0BT</t>
  </si>
  <si>
    <t>COMPAÑÍA AERO AGRÍCOLA INTEGRAL S.A.S. CAAISA</t>
  </si>
  <si>
    <t>0CJ</t>
  </si>
  <si>
    <t>0CK</t>
  </si>
  <si>
    <t>0CP</t>
  </si>
  <si>
    <t>SERVICIOS AGRICOLAS FIBA S.A.S.</t>
  </si>
  <si>
    <t>0CR</t>
  </si>
  <si>
    <t>SERVICIOS DE FUMIGACION AEREA GARAY S.A.S. FUMIGARAY  S.A.S.</t>
  </si>
  <si>
    <t>AT3P</t>
  </si>
  <si>
    <t>0CT</t>
  </si>
  <si>
    <t>FUMIGACIONES AEREAS DEL NORTE S.A.S.</t>
  </si>
  <si>
    <t>P28A</t>
  </si>
  <si>
    <t>0DL</t>
  </si>
  <si>
    <t>0DM</t>
  </si>
  <si>
    <t>SERVICIO DE FUMIGACIÓN AÉREA DEL CASANARE SFA LTDA</t>
  </si>
  <si>
    <t>0DR</t>
  </si>
  <si>
    <t>SERVICIO AÉREO DEL ORIENTE S.A.S. "SAO S.A.S."</t>
  </si>
  <si>
    <t>0DT</t>
  </si>
  <si>
    <t>SERVICIOS AEROAGRICOLAS DEL CASANARE S.A.S. - SAAC S.A.S.</t>
  </si>
  <si>
    <t>0DU</t>
  </si>
  <si>
    <t>ASPERSIONES TECNICAS DEL CAMPO LIMITADA AEROTEC LTDA.</t>
  </si>
  <si>
    <t>0DW</t>
  </si>
  <si>
    <t>QUIMBAYA EXPLORACION Y RECURSOS GEOMATICOS S.A.S. QUERGEO S.A.S.</t>
  </si>
  <si>
    <t>AF</t>
  </si>
  <si>
    <t>0DX</t>
  </si>
  <si>
    <t>TRABAJOS AEREOS ESPECIALES AVIACION AGRICOLA S.A.S. TAES S.A.S.</t>
  </si>
  <si>
    <t>0DY</t>
  </si>
  <si>
    <t>COMPAÑIA COLOMBIANA DE AEROSERVICIOS C.C.A. LTDA.</t>
  </si>
  <si>
    <t>0DZ</t>
  </si>
  <si>
    <t>FUNDACION CARDIOVASCULAR DE COLOMBIA</t>
  </si>
  <si>
    <t>AB</t>
  </si>
  <si>
    <t>LJ31</t>
  </si>
  <si>
    <t>0EA</t>
  </si>
  <si>
    <t>COLCHARTER IPS S.A.S.</t>
  </si>
  <si>
    <t>PA31</t>
  </si>
  <si>
    <t>0EC</t>
  </si>
  <si>
    <t>PA34</t>
  </si>
  <si>
    <t>0ED</t>
  </si>
  <si>
    <t>GOOD - FLY  CO  S.A.S</t>
  </si>
  <si>
    <t>B06</t>
  </si>
  <si>
    <t>0EM</t>
  </si>
  <si>
    <t>C180</t>
  </si>
  <si>
    <t>0ET</t>
  </si>
  <si>
    <t>A100</t>
  </si>
  <si>
    <t>1BB</t>
  </si>
  <si>
    <t>AEROLINEAS DEL LLANO S.A.S. - ALLAS S.A.S.</t>
  </si>
  <si>
    <t>TA</t>
  </si>
  <si>
    <t>PA32</t>
  </si>
  <si>
    <t>DC3</t>
  </si>
  <si>
    <t>1BO</t>
  </si>
  <si>
    <t>1BR</t>
  </si>
  <si>
    <t>AEROLINEAS LLANERAS ARALL LTDA.</t>
  </si>
  <si>
    <t>1BT</t>
  </si>
  <si>
    <t>AEROVIAS REGIONALES DEL ORIENTE S.A.S. ARO S.A.S.</t>
  </si>
  <si>
    <t>1CG</t>
  </si>
  <si>
    <t>AVIONES DEL CESAR S.A.S.</t>
  </si>
  <si>
    <t>1CW</t>
  </si>
  <si>
    <t>MI8</t>
  </si>
  <si>
    <t>1DF</t>
  </si>
  <si>
    <t>LINEAS AEREAS DEL NORTE DE SANTANDER S.A.S. LANS S.A.S.</t>
  </si>
  <si>
    <t>BE9L</t>
  </si>
  <si>
    <t>1DO</t>
  </si>
  <si>
    <t>H500</t>
  </si>
  <si>
    <t>1DS</t>
  </si>
  <si>
    <t>BE20</t>
  </si>
  <si>
    <t>BE30</t>
  </si>
  <si>
    <t>1DY</t>
  </si>
  <si>
    <t>1ED</t>
  </si>
  <si>
    <t>SERVICIOS AEREOS PANAMERICANOS SARPA S.A.S.</t>
  </si>
  <si>
    <t>LJ45</t>
  </si>
  <si>
    <t>JS32</t>
  </si>
  <si>
    <t>E145</t>
  </si>
  <si>
    <t>1EE</t>
  </si>
  <si>
    <t>1EG</t>
  </si>
  <si>
    <t>C210</t>
  </si>
  <si>
    <t>1EH</t>
  </si>
  <si>
    <t>SERVICIO AEREO DE CAPURGANA S.A. - SEARCA S.A.</t>
  </si>
  <si>
    <t>CR</t>
  </si>
  <si>
    <t>L410</t>
  </si>
  <si>
    <t>BE40</t>
  </si>
  <si>
    <t>G200</t>
  </si>
  <si>
    <t>B190</t>
  </si>
  <si>
    <t>1EN</t>
  </si>
  <si>
    <t>EC35</t>
  </si>
  <si>
    <t>B105</t>
  </si>
  <si>
    <t>1EQ</t>
  </si>
  <si>
    <t>TAERCO LTDA. TAXI AEREO COLOMBIANO</t>
  </si>
  <si>
    <t>1FC</t>
  </si>
  <si>
    <t>TRANSPORTE AEREO DE COLOMBIA S.A. TAC S.A.</t>
  </si>
  <si>
    <t>SC</t>
  </si>
  <si>
    <t>P28B</t>
  </si>
  <si>
    <t>1FR</t>
  </si>
  <si>
    <t>AEROEJECUTIVOS DE ANTIOQUIA S.A.</t>
  </si>
  <si>
    <t>1GB</t>
  </si>
  <si>
    <t>HELIGOLFO S.A.S.</t>
  </si>
  <si>
    <t>C208</t>
  </si>
  <si>
    <t>1GC</t>
  </si>
  <si>
    <t>AEROEXPRESS S.A.S.</t>
  </si>
  <si>
    <t>R66</t>
  </si>
  <si>
    <t>R44</t>
  </si>
  <si>
    <t>1GJ</t>
  </si>
  <si>
    <t>AERO SERVICIOS ESPECIALIZADOS ASES S.A.S</t>
  </si>
  <si>
    <t>1GM</t>
  </si>
  <si>
    <t>DELTA HELICOPTEROS S.A.S.</t>
  </si>
  <si>
    <t>1GR</t>
  </si>
  <si>
    <t>PACIFICA DE AVIACION S.A.S.</t>
  </si>
  <si>
    <t>1GY</t>
  </si>
  <si>
    <t>HELISUR S.A.S.</t>
  </si>
  <si>
    <t>1GZ</t>
  </si>
  <si>
    <t>T34P</t>
  </si>
  <si>
    <t>1HB</t>
  </si>
  <si>
    <t>HANGAR 29 S.A.S.</t>
  </si>
  <si>
    <t>2EO</t>
  </si>
  <si>
    <t>AN26</t>
  </si>
  <si>
    <t>3GH</t>
  </si>
  <si>
    <t>C421</t>
  </si>
  <si>
    <t>AT76</t>
  </si>
  <si>
    <t>6AF</t>
  </si>
  <si>
    <t>CA</t>
  </si>
  <si>
    <t>ACA</t>
  </si>
  <si>
    <t>AIR CANADA SUCURSAL COLOMBIA</t>
  </si>
  <si>
    <t>PA</t>
  </si>
  <si>
    <t>A333</t>
  </si>
  <si>
    <t>B788</t>
  </si>
  <si>
    <t>ACL</t>
  </si>
  <si>
    <t>B734</t>
  </si>
  <si>
    <t>AN12</t>
  </si>
  <si>
    <t>AJT</t>
  </si>
  <si>
    <t>AMERIJET INTERNATIONAL COLOMBIA</t>
  </si>
  <si>
    <t>B763</t>
  </si>
  <si>
    <t>AMX</t>
  </si>
  <si>
    <t>B738</t>
  </si>
  <si>
    <t>ARE</t>
  </si>
  <si>
    <t>AEROVIAS DE INTEGRACION REGIONAL S.A. AIRES S.A.</t>
  </si>
  <si>
    <t>TR</t>
  </si>
  <si>
    <t>A320</t>
  </si>
  <si>
    <t>A319</t>
  </si>
  <si>
    <t>ARG</t>
  </si>
  <si>
    <t>AEROLINEAS ARGENTINAS</t>
  </si>
  <si>
    <t>B737</t>
  </si>
  <si>
    <t>A332</t>
  </si>
  <si>
    <t>AVA</t>
  </si>
  <si>
    <t>AEROVIAS DEL CONTINENTE AMERICANO S.A. AVIANCA</t>
  </si>
  <si>
    <t>CLX</t>
  </si>
  <si>
    <t>CARGOLUX AIRLINES INTERNATIONAL S.A. SUCURSAL COLOMBIA.</t>
  </si>
  <si>
    <t>CMP</t>
  </si>
  <si>
    <t>DAE</t>
  </si>
  <si>
    <t>DHL AERO EXPRESO S.A. SUCURSAL COLOMBIA</t>
  </si>
  <si>
    <t>B752</t>
  </si>
  <si>
    <t>DAL</t>
  </si>
  <si>
    <t>DELTA AIR LINES INC. SUCURSAL DE COLOMBIA</t>
  </si>
  <si>
    <t>DLH</t>
  </si>
  <si>
    <t>DEUTSCHE LUFTHANSA AKTIENGESELLSCHAFT</t>
  </si>
  <si>
    <t>EFY</t>
  </si>
  <si>
    <t>AT45</t>
  </si>
  <si>
    <t>FDX</t>
  </si>
  <si>
    <t>FEDERAL EXPRESS CORPORATION</t>
  </si>
  <si>
    <t>HTS</t>
  </si>
  <si>
    <t>HELISTAR S.A.S.</t>
  </si>
  <si>
    <t>C550</t>
  </si>
  <si>
    <t>EC45</t>
  </si>
  <si>
    <t>F2TH</t>
  </si>
  <si>
    <t>A139</t>
  </si>
  <si>
    <t>IBE</t>
  </si>
  <si>
    <t>IBERIA LINEAS AEREAS DE ESPANA SOCIEDAD ANONIMA OPERADORA SUCURSAL COLOMBIANA - IBERIA OPERADORA</t>
  </si>
  <si>
    <t>KRE</t>
  </si>
  <si>
    <t>AEROSUCRE S.A.</t>
  </si>
  <si>
    <t>B732</t>
  </si>
  <si>
    <t>B722</t>
  </si>
  <si>
    <t>LAE</t>
  </si>
  <si>
    <t>LINEA AEREA CARGUERA DE COLOMBIA S.A.</t>
  </si>
  <si>
    <t>LAU</t>
  </si>
  <si>
    <t>B733</t>
  </si>
  <si>
    <t>LPE</t>
  </si>
  <si>
    <t>LTG</t>
  </si>
  <si>
    <t>MAA</t>
  </si>
  <si>
    <t>MPH</t>
  </si>
  <si>
    <t>NKS</t>
  </si>
  <si>
    <t>SPIRIT AIRLINES INC</t>
  </si>
  <si>
    <t>NSE</t>
  </si>
  <si>
    <t>SERVICIO AEREO A TERRITORIOS NACIONALES  S.A. - SATENA</t>
  </si>
  <si>
    <t>OEF</t>
  </si>
  <si>
    <t>MG MEDICAL GROUP S.A.S.</t>
  </si>
  <si>
    <t>RPB</t>
  </si>
  <si>
    <t>AEROREPUBLICA S.A.</t>
  </si>
  <si>
    <t>TAI</t>
  </si>
  <si>
    <t>TACA INTERNATIONAL AIRLINES S A SUCURSAL COLOMBIA</t>
  </si>
  <si>
    <t>TAM</t>
  </si>
  <si>
    <t>TAM LINHAS AEREAS S A SUCURSAL COLOMBIA</t>
  </si>
  <si>
    <t>TPA</t>
  </si>
  <si>
    <t>TAMPA CARGO S.A.S</t>
  </si>
  <si>
    <t>UPS</t>
  </si>
  <si>
    <t>UNITED PARCEL SERVICE CO. SUCURSAL COLOMBIA</t>
  </si>
  <si>
    <t>PC</t>
  </si>
  <si>
    <t>VVC</t>
  </si>
  <si>
    <t>FAST COLOMBIA S.A.S.</t>
  </si>
  <si>
    <t>B748</t>
  </si>
  <si>
    <t>A343</t>
  </si>
  <si>
    <t>A359</t>
  </si>
  <si>
    <t>B789</t>
  </si>
  <si>
    <t>B744</t>
  </si>
  <si>
    <t>A20N</t>
  </si>
  <si>
    <t>B7M8</t>
  </si>
  <si>
    <t>TRIPULACIÓN</t>
  </si>
  <si>
    <t>SEGUROS</t>
  </si>
  <si>
    <t>SERIVICIOS AERONAUTICOS</t>
  </si>
  <si>
    <t>MANTENIMIENTO</t>
  </si>
  <si>
    <t>SERVICIO A PASAJEROS</t>
  </si>
  <si>
    <t>COMBUSTIBLE</t>
  </si>
  <si>
    <t>DEPRECIACIÓN</t>
  </si>
  <si>
    <t>ARRIENDO</t>
  </si>
  <si>
    <t>ADMINISTRACIÓN</t>
  </si>
  <si>
    <t>VENTAS</t>
  </si>
  <si>
    <t>FINANCIEROS</t>
  </si>
  <si>
    <t>NÚMERO HORAS</t>
  </si>
  <si>
    <t>NÚMERO AERONAVES</t>
  </si>
  <si>
    <t>TOTAL COSTOS DIRECTOS</t>
  </si>
  <si>
    <t>TOTAL COSTOS INDIRECTOS</t>
  </si>
  <si>
    <t>EMPRESAS</t>
  </si>
  <si>
    <t>DESIGNADORES</t>
  </si>
  <si>
    <t>NKS - VIV</t>
  </si>
  <si>
    <t>ARE - AVA</t>
  </si>
  <si>
    <t>ARE - AVA - VVC</t>
  </si>
  <si>
    <t>EFY - NSE</t>
  </si>
  <si>
    <t>5AH - AVA</t>
  </si>
  <si>
    <t>LPE - TAI</t>
  </si>
  <si>
    <t>ARG - IBE</t>
  </si>
  <si>
    <t>ACA - AEA - AMX</t>
  </si>
  <si>
    <t>CMP - AMX</t>
  </si>
  <si>
    <t>GLG - LPE - TAI - TAM - NKS - VIV</t>
  </si>
  <si>
    <t>PARTICIPACION</t>
  </si>
  <si>
    <t>Total Tripulación</t>
  </si>
  <si>
    <t>Total Seguros</t>
  </si>
  <si>
    <t>Total Servicios Aeronaúticos</t>
  </si>
  <si>
    <t>Total Mantenimiento</t>
  </si>
  <si>
    <t>Total Servicio a Pasajeros</t>
  </si>
  <si>
    <t>Total Combustible</t>
  </si>
  <si>
    <t>Total Depreciación</t>
  </si>
  <si>
    <t>Total Arriendo</t>
  </si>
  <si>
    <t>Total COSTOS DIRECTOS</t>
  </si>
  <si>
    <t>Total Administración</t>
  </si>
  <si>
    <t>Total Ventas</t>
  </si>
  <si>
    <t>Total Financieros</t>
  </si>
  <si>
    <t>Total COSTOS INDIRECTOS</t>
  </si>
  <si>
    <t>EMPRESAS DE TRANSPORTE PASAJEROS REGULAR NACIONAL</t>
  </si>
  <si>
    <t>COSTOS DE OPERACIÓN POR TIPO DE AERONAVE - II SEMESTRE DE 2021</t>
  </si>
  <si>
    <t>EMPRESAS DE TRANSPORTE PASAJEROS REGULAR INTERNACIONAL</t>
  </si>
  <si>
    <t>KRE - LAU</t>
  </si>
  <si>
    <t>DAE - UPS</t>
  </si>
  <si>
    <t>AJT - FDX . GTI - LAE - LTG - MAA - UPS</t>
  </si>
  <si>
    <t>EMPRESAS DE TRANSPORTE AEREO - CARGA NACIONAL E INTERNACIONAL</t>
  </si>
  <si>
    <t>TOTAL COSOTOS DIRECTOS</t>
  </si>
  <si>
    <t>TOTAL COSOTOS INDIRECTOS</t>
  </si>
  <si>
    <t>EMPRESAS DE TRANSPORTE AEREO COMERCIAL REGIONAL</t>
  </si>
  <si>
    <t>1GJ - 5AD</t>
  </si>
  <si>
    <t>EMPRESAS DE TRANSPORTE AEREO AEROTAXIS</t>
  </si>
  <si>
    <t>1BO - 1DO - 1EE - 1GM - 1GY - 1HB</t>
  </si>
  <si>
    <t>1DF - 1DS - HTS</t>
  </si>
  <si>
    <t>1BR - 1BT - 1HE</t>
  </si>
  <si>
    <t>1BB - 1BR - 1DF</t>
  </si>
  <si>
    <t>1BR - 1BT - 1DF - 1EG - 1EQ - 1FR - 1GC - 1HE</t>
  </si>
  <si>
    <t>1FR - 1GB - 3GH</t>
  </si>
  <si>
    <t>1ED - 1GR</t>
  </si>
  <si>
    <t>1CW - HTS</t>
  </si>
  <si>
    <t>1BB - 1BR - 1BT - 1CG - 1EQ</t>
  </si>
  <si>
    <t>1CG - 1GZ</t>
  </si>
  <si>
    <t>1BB - 1GZ - 1HE</t>
  </si>
  <si>
    <t>1DF - 1DY - 1GZ</t>
  </si>
  <si>
    <t>0BH - 0BN - 0BZ - 0CP - 0DT - 0DU</t>
  </si>
  <si>
    <t>0BP - 0BR - 0BZ - 0CJ - PDL - 0DM - 0DX</t>
  </si>
  <si>
    <t>0CK - 0CP</t>
  </si>
  <si>
    <t>0BP - 0DR - 0DY</t>
  </si>
  <si>
    <t>0BR - 0BT</t>
  </si>
  <si>
    <t>EMPRESAS DE TRANSPORTE AEREO - AVIACION AGRICOLA</t>
  </si>
  <si>
    <t>PARTICIPACIÓN</t>
  </si>
  <si>
    <t>EMPRESAS DE TRABAJOS AEREOS  ESPECIALES</t>
  </si>
  <si>
    <t>0ED - 0EQ</t>
  </si>
  <si>
    <t>0AC - 0DW</t>
  </si>
  <si>
    <t>0AC - 0AH - 0EC - 0ES</t>
  </si>
  <si>
    <t>0EC - 0ED - 0EF</t>
  </si>
  <si>
    <t>TRABAJOS AEREOS ESPECIALES - AVIACION AGRICOLA</t>
  </si>
  <si>
    <t>TRABAJOS AEREOS ESPECIALES</t>
  </si>
  <si>
    <t>EMPRESAS DE TRANSPORTE AEREO- AEROTAXIS</t>
  </si>
  <si>
    <t>EMPRESAS DE TRANSPORTE AEREO CARGA NACIONAL</t>
  </si>
  <si>
    <t xml:space="preserve">EMPRESAS DE TRANSPORTE AEREO PASAJEROS NACIONAL REGULAR </t>
  </si>
  <si>
    <t>COBERTURA</t>
  </si>
  <si>
    <t>RELACION EMPRESA - TIPO DE AERONAVE</t>
  </si>
  <si>
    <t>CONCEPTO</t>
  </si>
  <si>
    <t>PAG</t>
  </si>
  <si>
    <t>CONTENIDO</t>
  </si>
  <si>
    <t>Actividad</t>
  </si>
  <si>
    <t>Razon Social</t>
  </si>
  <si>
    <t>A119</t>
  </si>
  <si>
    <t>HELICOPTEROS NACIONALES DE COLOMBIA S.A.S. "HELICOL S.A.S."</t>
  </si>
  <si>
    <t>HEL</t>
  </si>
  <si>
    <t>1FU</t>
  </si>
  <si>
    <t>A318</t>
  </si>
  <si>
    <t>AMERICAN AIR LINES</t>
  </si>
  <si>
    <t>AAL</t>
  </si>
  <si>
    <t>COMPANIA NACIONAL CUBANA DE AVIACION.</t>
  </si>
  <si>
    <t>CUB</t>
  </si>
  <si>
    <t>LAN PERU S.A. SUCURSAL COLOMBIA</t>
  </si>
  <si>
    <t>EMPRESA PUBLICA TAME LINEA AEREA DEL ECUADOR TAME EP SUCURSAL COLOMBIA. SIGLA TAME EP SUCURSAL COLOM</t>
  </si>
  <si>
    <t>TAE</t>
  </si>
  <si>
    <t>TRANS AMERICAN AIRLINES S.A. SUCURSAL COLOMBIA</t>
  </si>
  <si>
    <t>TPU</t>
  </si>
  <si>
    <t>JETBLUE AIRWAYS CORPORATION-SUCURSAL COLOMBIA</t>
  </si>
  <si>
    <t>JBU</t>
  </si>
  <si>
    <t>LATAM AIRLINES GROUP S.A.</t>
  </si>
  <si>
    <t>LAN</t>
  </si>
  <si>
    <t>OCEANAIR LINHAS AEREAS S A SUCURSAL COLOMBIA</t>
  </si>
  <si>
    <t>ONE</t>
  </si>
  <si>
    <t>A321</t>
  </si>
  <si>
    <t>A330</t>
  </si>
  <si>
    <t>A340</t>
  </si>
  <si>
    <t>AC90</t>
  </si>
  <si>
    <t>AERO AGROPECUARIA DEL NORTE S.A.S. AEROPENORT S.A.S.</t>
  </si>
  <si>
    <t>0BE</t>
  </si>
  <si>
    <t>AER CARIBE</t>
  </si>
  <si>
    <t>1BG</t>
  </si>
  <si>
    <t>LATINOAMERICANA DE SERVICIOS AEREO S.A.S. LASER AEREO S.A.S.</t>
  </si>
  <si>
    <t>AN32</t>
  </si>
  <si>
    <t>SOCIEDAD AEREA DEL CAQUETA LTDA.</t>
  </si>
  <si>
    <t>SDK</t>
  </si>
  <si>
    <t>EMPRESA AÉREA DE SERVICIOS Y FACILITACIÓN LOGÍSTICA INTEGRAL S.A. - EASYFLY S.A.</t>
  </si>
  <si>
    <t>COMPAÑIA DE VUELO DE HELICOPTEROS COMERCIALES S.A.S. HELIFLY S.A.S.</t>
  </si>
  <si>
    <t>AEROCHARTER ANDINA S.A</t>
  </si>
  <si>
    <t>1FQ</t>
  </si>
  <si>
    <t>SERVICIOS INTEGRALES HELICOPORTADOS S.A.S. - SICHER HELICOPTERS S.A.S.</t>
  </si>
  <si>
    <t>GLOBAL SERVICE AVIATION S.A.S.</t>
  </si>
  <si>
    <t>1GO</t>
  </si>
  <si>
    <t>B212</t>
  </si>
  <si>
    <t>HELISERVICE LTDA</t>
  </si>
  <si>
    <t>1CV</t>
  </si>
  <si>
    <t>SASA SOCIEDAD AERONAUTICA DE SANTANDER S.A.</t>
  </si>
  <si>
    <t>B350</t>
  </si>
  <si>
    <t>INTERNACIONAL EJECUTIVA DE AVIACION S.A.S.</t>
  </si>
  <si>
    <t>1BC</t>
  </si>
  <si>
    <t>RIO SUR S. A.</t>
  </si>
  <si>
    <t>B407</t>
  </si>
  <si>
    <t>B412</t>
  </si>
  <si>
    <t>B60T</t>
  </si>
  <si>
    <t>VENSECAR INTERNACIONAL C. A.  SUCURSAL COLOMBIA</t>
  </si>
  <si>
    <t>VEC</t>
  </si>
  <si>
    <t>AEROVIAS DE MEXICO S. A. AEROMEXICO SUCURSAL COLOMBIA</t>
  </si>
  <si>
    <t>COMPAÑIA PANAMEÑA DE AVIACION S.A. COPA AIRLINES</t>
  </si>
  <si>
    <t>B742</t>
  </si>
  <si>
    <t>UNITED AIRLINES INC.</t>
  </si>
  <si>
    <t>UAL</t>
  </si>
  <si>
    <t>ABSA AEROLINEAS BRASILERAS S.A</t>
  </si>
  <si>
    <t>MASAIR. AEROTRANSPORTES MAS DE CARGA SUCURSAL COL.</t>
  </si>
  <si>
    <t>BE35</t>
  </si>
  <si>
    <t>BN2P</t>
  </si>
  <si>
    <t>AEROTAXI DEL UPIA S.A.S.  AERUPIA S.A.S.</t>
  </si>
  <si>
    <t>1BE</t>
  </si>
  <si>
    <t>AERO APOYO LTDA. TRANSPORTE AEREO DE APOYO PETROLERO</t>
  </si>
  <si>
    <t>1AE</t>
  </si>
  <si>
    <t>AEROTAXI DEL ORIENTE COLOMBIANO AEROCOL S.A.S</t>
  </si>
  <si>
    <t>1AM</t>
  </si>
  <si>
    <t>AEROLINEAS PETROLERAS S.A.S. - ALPES S.A.S.</t>
  </si>
  <si>
    <t>1BP</t>
  </si>
  <si>
    <t>AMERICA'S AIR SAS</t>
  </si>
  <si>
    <t>1GU</t>
  </si>
  <si>
    <t>ISATECH CORPORATION S A S</t>
  </si>
  <si>
    <t>0EB</t>
  </si>
  <si>
    <t>TAXI AEREO DEL ALTO MENEGUA LTDA.-AEROMENEGUA LTDA-</t>
  </si>
  <si>
    <t>1AS</t>
  </si>
  <si>
    <t>HELI JET SAS</t>
  </si>
  <si>
    <t>1FZ</t>
  </si>
  <si>
    <t>AERO SANIDAD AGRICOLA S.A.S - ASA S.A.S.</t>
  </si>
  <si>
    <t>0BM</t>
  </si>
  <si>
    <t>FAGA LTDA. FUMIGACIONES AEREAS GAVIOTAS CIA.</t>
  </si>
  <si>
    <t>0CC</t>
  </si>
  <si>
    <t>FARI LTDA. FUMIGACIONES AEREAS DEL ARIARI</t>
  </si>
  <si>
    <t>HELICE LTDA. FUMIGACION AEREA</t>
  </si>
  <si>
    <t>0CW</t>
  </si>
  <si>
    <t>SERVICIO AÉREO DE FUMIGACIÓN COLOMBIANA LTDA. "SAFUCO"</t>
  </si>
  <si>
    <t>0DA</t>
  </si>
  <si>
    <t>SAMA LTDA. SOCIEDAD AEROAGRICOLA DE MAGANGUE</t>
  </si>
  <si>
    <t>0DC</t>
  </si>
  <si>
    <t>FUMIVILLA LTDA FUMIGACIONES AEREAS DE VILLANUEVA  LIMITADA</t>
  </si>
  <si>
    <t>FAGAN S. EN C. FUMIGACION AEREA LOS GAVANES</t>
  </si>
  <si>
    <t>0DS</t>
  </si>
  <si>
    <t>AEROESTUDIOS SOCIEDAD ANONIMA "AEROESTUDIOS S.A."</t>
  </si>
  <si>
    <t>COMERCIALIZADORA ECO LIMITADA</t>
  </si>
  <si>
    <t>0DP</t>
  </si>
  <si>
    <t>SAE SERVICIOS AÉREOS ESPECIALES GLOBAL LIFE AMBULANCIAS S.A.S.</t>
  </si>
  <si>
    <t>SERVICIOS AEREOS DEL GUAVIARE LIMITADA SAVIARE LTDA.</t>
  </si>
  <si>
    <t>TRANSPACIFICOS Y CIA S.A.S.</t>
  </si>
  <si>
    <t>1HC</t>
  </si>
  <si>
    <t>AVIONES PUBLICITARIOS DE COLOMBIA  S.A.S AERIAL SIGN S.A.S</t>
  </si>
  <si>
    <t>OAA</t>
  </si>
  <si>
    <t>FUMIGACION AEREA DEL ORIENTE S.A.S FARO</t>
  </si>
  <si>
    <t>C303</t>
  </si>
  <si>
    <t>VANNET S.A.S.</t>
  </si>
  <si>
    <t>0EG</t>
  </si>
  <si>
    <t>AEROEXPRESO DEL PACIFICO S.A.</t>
  </si>
  <si>
    <t>1FT</t>
  </si>
  <si>
    <t>AVIOCHARTER S.A.S.</t>
  </si>
  <si>
    <t>1FV</t>
  </si>
  <si>
    <t>SOLAIR S. A. S.</t>
  </si>
  <si>
    <t>1GS</t>
  </si>
  <si>
    <t>C414</t>
  </si>
  <si>
    <t>AMBULANCIAS AEREAS DE COLOMBIA S.A.S.</t>
  </si>
  <si>
    <t>1GQ</t>
  </si>
  <si>
    <t>C90A</t>
  </si>
  <si>
    <t>CL30</t>
  </si>
  <si>
    <t>AIR COLOMBIA S.A.S.</t>
  </si>
  <si>
    <t>6AD</t>
  </si>
  <si>
    <t>AEROLINEAS ANDINAS S.A</t>
  </si>
  <si>
    <t>DC3T</t>
  </si>
  <si>
    <t>DO28</t>
  </si>
  <si>
    <t>AEROLINEA DE ANTIOQUIA S.A.S.</t>
  </si>
  <si>
    <t>ANQ</t>
  </si>
  <si>
    <t>E135</t>
  </si>
  <si>
    <t>E170</t>
  </si>
  <si>
    <t>E190</t>
  </si>
  <si>
    <t>F100</t>
  </si>
  <si>
    <t>AIR PANAMA SUCURSAL COLOMBIA</t>
  </si>
  <si>
    <t>PST</t>
  </si>
  <si>
    <t>F28</t>
  </si>
  <si>
    <t>GLF4</t>
  </si>
  <si>
    <t>SIS SOLUCIONES INTEGRALES GNSS S.A.S.</t>
  </si>
  <si>
    <t>1HD</t>
  </si>
  <si>
    <t>JS41</t>
  </si>
  <si>
    <t>M18</t>
  </si>
  <si>
    <t>VERTICAL DE AVIACION S.A.S.</t>
  </si>
  <si>
    <t>AEROESTAR LTDA</t>
  </si>
  <si>
    <t>1GK</t>
  </si>
  <si>
    <t>COALCESAR LTDA. COOP MULTIACTIVA  ALGODONERA DEL DEPTO DEL CESAR</t>
  </si>
  <si>
    <t>0BV</t>
  </si>
  <si>
    <t>LINEAS AEREAS GALAN LIMITADA AEROGALAN</t>
  </si>
  <si>
    <t>1AP</t>
  </si>
  <si>
    <t>TRANSPORTES AEREOS DEL ARIARI S.A.S. - TARI S.A.S.</t>
  </si>
  <si>
    <t>1EY</t>
  </si>
  <si>
    <t>SERVICIO AEREO REGIONAL SAER LTDA</t>
  </si>
  <si>
    <t>AERO TAXI GUAYMARAL ATG  S.A.S.</t>
  </si>
  <si>
    <t>1GP</t>
  </si>
  <si>
    <t>CHARTER EXPRESS S.A.S.</t>
  </si>
  <si>
    <t>1GW</t>
  </si>
  <si>
    <t>PA36</t>
  </si>
  <si>
    <t>PA46</t>
  </si>
  <si>
    <t>R22</t>
  </si>
  <si>
    <t>S76</t>
  </si>
  <si>
    <t>T210</t>
  </si>
  <si>
    <t>AMA LTDA. AVIONES Y MAQUINARIAS AGRICOLAS</t>
  </si>
  <si>
    <t>0DQ</t>
  </si>
  <si>
    <t>ULAC</t>
  </si>
  <si>
    <t>Y12</t>
  </si>
  <si>
    <t>MODALIDADES</t>
  </si>
  <si>
    <t>No. EMPRE. PRESENTARÓN INFORME</t>
  </si>
  <si>
    <t>TOTAL EMPRESAS VIGENTES</t>
  </si>
  <si>
    <t>% COBERTURA</t>
  </si>
  <si>
    <t>TRANSPORTE AÉREO PASAJEROS REGULAR NACIONAL</t>
  </si>
  <si>
    <t>TRANSPORTE AÉREO PASAJEROS REGULAR INTERNACIONAL</t>
  </si>
  <si>
    <t>TRANSPORTE AÉREO CARGA NACIONAL</t>
  </si>
  <si>
    <t>TRANSPORTE AÉREO CARGA INTERNACIONAL</t>
  </si>
  <si>
    <t>TRANSPORTE AÉREO  COMERCIAL REGIONAL</t>
  </si>
  <si>
    <t>TRANSPORTE AÉREO  NO REGULAR  -AEROTAXIS</t>
  </si>
  <si>
    <t>TRABAJOS AÉREOS ESPECIALES - AVIACION AGRICOLA</t>
  </si>
  <si>
    <r>
      <t xml:space="preserve">TRABAJOS AÉREOS ESPECIALES: </t>
    </r>
    <r>
      <rPr>
        <sz val="10"/>
        <color indexed="8"/>
        <rFont val="Calibri"/>
        <family val="2"/>
      </rPr>
      <t>(Publicidad, aerofotografía, ambulancia, etc.)</t>
    </r>
  </si>
  <si>
    <t>TOTAL COBERTURA I SEMESTRE AÑO 2020</t>
  </si>
  <si>
    <t>Comparativo Costos de Operación Transporte regular Domestico II semestre.</t>
  </si>
  <si>
    <t>CONCEPTOS</t>
  </si>
  <si>
    <t>II SEMESTRE 2020</t>
  </si>
  <si>
    <t>PARTICIPACIÓN %</t>
  </si>
  <si>
    <t>VARIACIÓN %</t>
  </si>
  <si>
    <t xml:space="preserve">Tripulación  </t>
  </si>
  <si>
    <t>Seguros</t>
  </si>
  <si>
    <t xml:space="preserve">Servicios Aeronaúticos </t>
  </si>
  <si>
    <t xml:space="preserve">Mantenimiento </t>
  </si>
  <si>
    <t>Servicio de Pasajeros</t>
  </si>
  <si>
    <t xml:space="preserve">Combustible </t>
  </si>
  <si>
    <t>Depreciación</t>
  </si>
  <si>
    <t xml:space="preserve">Arriendo </t>
  </si>
  <si>
    <t xml:space="preserve">Administración </t>
  </si>
  <si>
    <t>Ventas</t>
  </si>
  <si>
    <t>Financieros</t>
  </si>
  <si>
    <t>COSTOS  TOTALES</t>
  </si>
  <si>
    <t>Número Horas</t>
  </si>
  <si>
    <t>Número   Aeronaves</t>
  </si>
  <si>
    <t>COSTOS DE OPERACIÓN POR TIPO DE AERONAVE II SEMESTRE DE 2021</t>
  </si>
  <si>
    <t>COMPARATIVO EMPRESAS PAX REGULAR NACIONAL II SEMESTRE 2021 VS 2020</t>
  </si>
  <si>
    <t>COSTOS DE OPERACIÓN II SEMESTRE DE 2021 POR DESIGNADOR</t>
  </si>
  <si>
    <t>COBERTURA COSTOS DE OPERACIÓN II SEMESTRE 2021</t>
  </si>
  <si>
    <t>DE UN TOTAL DE 149 EMPRESAS VIGENTES CON LA OBLIGACIÓN DE PRESENTAR LOS INFORMES DE COSTOS DE OPERACIÓN DEL II SEMESTRE  DE 2021, 101 COMPAÑIAS AERONÁUTICAS PRESENTARON REPORTES, LO QUE  REPRESENTA EL 68 % DE COBERTURA, 9% MENOS COMPARADO CON EL II SEMESTRE  DEL AÑO 2020. ESTA DISMINUCIÓN SE DEBE EN GRAN MEDIDA A LAS AFECTACIONES CAUSADAS POR LA PANDEMIA.</t>
  </si>
  <si>
    <r>
      <rPr>
        <b/>
        <sz val="11"/>
        <color theme="1"/>
        <rFont val="Calibri"/>
        <family val="2"/>
      </rPr>
      <t>Nota:</t>
    </r>
    <r>
      <rPr>
        <sz val="11"/>
        <color theme="1"/>
        <rFont val="Calibri"/>
        <family val="2"/>
      </rPr>
      <t xml:space="preserve"> Las siguientes empresas NO presentaron reportes de costos de operación del II Semestre de 2021</t>
    </r>
  </si>
  <si>
    <r>
      <rPr>
        <b/>
        <sz val="11"/>
        <color theme="1"/>
        <rFont val="Calibri"/>
        <family val="2"/>
      </rPr>
      <t>TRANSPORTE AÉREO PASAJEROS REGULAR INTERNACIONAL:</t>
    </r>
    <r>
      <rPr>
        <sz val="11"/>
        <color theme="1"/>
        <rFont val="Calibri"/>
        <family val="2"/>
      </rPr>
      <t xml:space="preserve"> American Airlines, Jetblue Airways, Jetsmart, Sky Airlines, Turkish Airlines, United Airlines.</t>
    </r>
  </si>
  <si>
    <r>
      <rPr>
        <b/>
        <sz val="11"/>
        <color theme="1"/>
        <rFont val="Calibri"/>
        <family val="2"/>
      </rPr>
      <t xml:space="preserve">TRANSPORTE AÉREO CARGA INTERNACIONAL: </t>
    </r>
    <r>
      <rPr>
        <sz val="11"/>
        <color theme="1"/>
        <rFont val="Calibri"/>
        <family val="2"/>
      </rPr>
      <t>Vensecar.</t>
    </r>
  </si>
  <si>
    <r>
      <rPr>
        <b/>
        <sz val="11"/>
        <color theme="1"/>
        <rFont val="Calibri"/>
        <family val="2"/>
      </rPr>
      <t xml:space="preserve">TRANSPORTE AÉREO  NO REGULAR - AEROTAXIS: </t>
    </r>
    <r>
      <rPr>
        <sz val="11"/>
        <color theme="1"/>
        <rFont val="Calibri"/>
        <family val="2"/>
      </rPr>
      <t>Aero Apoyo, Aerotaxi Guaymaral, Aerocharter Andina, Aerocol, Aerogalan, Alpes, Aeromenegua, Aerupia, America's Air, Aviocharter, Central Charter de Colombia, Charter Express, Helijet, Helicol, Heliav, Heliservice, Interejecutiva, SIS Soluciones Integrales, Solair, Transpacificos,Tari y Vannet.</t>
    </r>
  </si>
  <si>
    <r>
      <t xml:space="preserve">TRABAJOS AÉREOS ESPECIALES - AVIACION AGRICOLA: </t>
    </r>
    <r>
      <rPr>
        <sz val="11"/>
        <color theme="1"/>
        <rFont val="Calibri"/>
        <family val="2"/>
      </rPr>
      <t>Aerosanidad Agricola, Aeropenort, ASEM, ASAM, ARFA, AMA, Comercializadora ECO, AGILL, FAGAN, FAGA, SAFUCO, Sanidad Vegetal Cruz Verde, Servicio de Fumigación Aérea del Casanare, SAMA.</t>
    </r>
  </si>
  <si>
    <r>
      <rPr>
        <b/>
        <sz val="11"/>
        <color theme="1"/>
        <rFont val="Calibri"/>
        <family val="2"/>
      </rPr>
      <t xml:space="preserve">COMERCIAL REGIONAL: </t>
    </r>
    <r>
      <rPr>
        <sz val="11"/>
        <color theme="1"/>
        <rFont val="Calibri"/>
        <family val="2"/>
      </rPr>
      <t>Aexpa</t>
    </r>
  </si>
  <si>
    <r>
      <rPr>
        <b/>
        <sz val="11"/>
        <color theme="1"/>
        <rFont val="Calibri"/>
        <family val="2"/>
      </rPr>
      <t>TRABAJOS AÉREOS ESPECIALES:</t>
    </r>
    <r>
      <rPr>
        <sz val="11"/>
        <color theme="1"/>
        <rFont val="Calibri"/>
        <family val="2"/>
      </rPr>
      <t xml:space="preserve"> Colcharter, Global Service Aviation y Sky Ambulance.</t>
    </r>
  </si>
  <si>
    <t>BASE DE DATOS 31/03/2022</t>
  </si>
  <si>
    <t>II SEMESTRE 2021</t>
  </si>
  <si>
    <t>PROMEDIO</t>
  </si>
  <si>
    <t>Elaborado: Juan David Domínguez Arrieta - Grupo de Estudios Sectoriales</t>
  </si>
  <si>
    <t>Revisado: Jorge Alonso Quintana Cristancho - Jefe Grupo Estudios Sectoriales</t>
  </si>
  <si>
    <t>AFR - KLM - AMX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</si>
</sst>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_ ;\-#,##0\ "/>
  </numFmts>
  <fonts count="25" x14ac:knownFonts="1">
    <font>
      <sz val="10"/>
      <color theme="1"/>
      <name val="Tahoma"/>
      <family val="2"/>
    </font>
    <font>
      <sz val="11"/>
      <color theme="1"/>
      <name val="Calibri"/>
      <family val="2"/>
      <scheme val="minor"/>
    </font>
    <font>
      <sz val="10"/>
      <color theme="1"/>
      <name val="Tahoma"/>
      <family val="2"/>
    </font>
    <font>
      <b/>
      <sz val="10"/>
      <color theme="1"/>
      <name val="Tahoma"/>
      <family val="2"/>
    </font>
    <font>
      <sz val="10"/>
      <name val="Tahoma"/>
      <family val="2"/>
    </font>
    <font>
      <b/>
      <sz val="10"/>
      <name val="Tahoma"/>
      <family val="2"/>
    </font>
    <font>
      <u/>
      <sz val="11"/>
      <color theme="10"/>
      <name val="Calibri"/>
      <family val="2"/>
      <scheme val="minor"/>
    </font>
    <font>
      <b/>
      <u/>
      <sz val="11"/>
      <color theme="3"/>
      <name val="Calibri"/>
      <family val="2"/>
    </font>
    <font>
      <b/>
      <u/>
      <sz val="11"/>
      <name val="Calibri"/>
      <family val="2"/>
    </font>
    <font>
      <u/>
      <sz val="14"/>
      <color rgb="FF0070C0"/>
      <name val="Arial"/>
      <family val="2"/>
    </font>
    <font>
      <sz val="16"/>
      <color theme="1"/>
      <name val="Arial"/>
      <family val="2"/>
    </font>
    <font>
      <b/>
      <sz val="18"/>
      <color theme="1"/>
      <name val="Arial"/>
      <family val="2"/>
    </font>
    <font>
      <b/>
      <sz val="16"/>
      <color theme="1"/>
      <name val="Calibri"/>
      <family val="2"/>
      <scheme val="minor"/>
    </font>
    <font>
      <b/>
      <sz val="10"/>
      <color theme="1"/>
      <name val="Arial"/>
      <family val="2"/>
    </font>
    <font>
      <b/>
      <sz val="15"/>
      <color theme="1"/>
      <name val="Tahoma"/>
      <family val="2"/>
    </font>
    <font>
      <b/>
      <sz val="11"/>
      <color theme="1"/>
      <name val="Calibri"/>
      <family val="2"/>
    </font>
    <font>
      <sz val="11"/>
      <color theme="1"/>
      <name val="Calibri"/>
      <family val="2"/>
    </font>
    <font>
      <sz val="11"/>
      <name val="Calibri"/>
      <family val="2"/>
    </font>
    <font>
      <sz val="10"/>
      <color theme="1"/>
      <name val="Calibri"/>
      <family val="2"/>
    </font>
    <font>
      <sz val="10"/>
      <color indexed="8"/>
      <name val="Calibri"/>
      <family val="2"/>
    </font>
    <font>
      <sz val="8"/>
      <name val="Arial"/>
      <family val="2"/>
    </font>
    <font>
      <b/>
      <sz val="13"/>
      <color theme="1"/>
      <name val="Calibri"/>
      <family val="2"/>
      <scheme val="minor"/>
    </font>
    <font>
      <b/>
      <sz val="10"/>
      <name val="Arial"/>
      <family val="2"/>
    </font>
    <font>
      <sz val="10"/>
      <name val="Arial"/>
      <family val="2"/>
    </font>
    <font>
      <sz val="8"/>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59999389629810485"/>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9" fontId="2" fillId="0" borderId="0" applyFont="0" applyFill="0" applyBorder="0" applyAlignment="0" applyProtection="0"/>
    <xf numFmtId="0" fontId="6" fillId="0" borderId="0" applyNumberForma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cellStyleXfs>
  <cellXfs count="136">
    <xf numFmtId="0" fontId="0" fillId="0" borderId="0" xfId="0"/>
    <xf numFmtId="3" fontId="0" fillId="0" borderId="0" xfId="0" applyNumberFormat="1"/>
    <xf numFmtId="3" fontId="0" fillId="0" borderId="0" xfId="0" applyNumberFormat="1" applyAlignment="1">
      <alignment horizontal="center" vertical="center"/>
    </xf>
    <xf numFmtId="3" fontId="3" fillId="2" borderId="1" xfId="0" applyNumberFormat="1" applyFont="1" applyFill="1" applyBorder="1" applyAlignment="1">
      <alignment horizontal="center" vertical="center"/>
    </xf>
    <xf numFmtId="3" fontId="0" fillId="0" borderId="1" xfId="0" applyNumberFormat="1" applyBorder="1" applyAlignment="1">
      <alignment horizontal="left"/>
    </xf>
    <xf numFmtId="3" fontId="0" fillId="0" borderId="1" xfId="0" applyNumberFormat="1" applyBorder="1" applyAlignment="1">
      <alignment horizontal="center"/>
    </xf>
    <xf numFmtId="3" fontId="3" fillId="3"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xf>
    <xf numFmtId="0" fontId="4" fillId="0" borderId="4" xfId="0" applyFont="1" applyBorder="1" applyAlignment="1" applyProtection="1">
      <alignment horizontal="left"/>
      <protection locked="0"/>
    </xf>
    <xf numFmtId="164" fontId="0" fillId="0" borderId="4" xfId="1" applyNumberFormat="1" applyFont="1" applyBorder="1" applyAlignment="1" applyProtection="1">
      <alignment horizontal="center"/>
      <protection locked="0"/>
    </xf>
    <xf numFmtId="0" fontId="4" fillId="0" borderId="1" xfId="0" applyFont="1" applyBorder="1" applyAlignment="1" applyProtection="1">
      <alignment horizontal="left"/>
      <protection locked="0"/>
    </xf>
    <xf numFmtId="0" fontId="5" fillId="2" borderId="1" xfId="0" applyFont="1" applyFill="1" applyBorder="1" applyAlignment="1" applyProtection="1">
      <alignment horizontal="left"/>
      <protection locked="0"/>
    </xf>
    <xf numFmtId="164" fontId="3" fillId="2" borderId="4" xfId="1" applyNumberFormat="1" applyFont="1" applyFill="1" applyBorder="1" applyAlignment="1" applyProtection="1">
      <alignment horizontal="center"/>
      <protection locked="0"/>
    </xf>
    <xf numFmtId="0" fontId="3" fillId="2" borderId="1" xfId="0" applyFont="1" applyFill="1" applyBorder="1" applyAlignment="1">
      <alignment horizontal="left"/>
    </xf>
    <xf numFmtId="3" fontId="0" fillId="0" borderId="0" xfId="0" applyNumberFormat="1" applyAlignment="1">
      <alignment horizontal="center"/>
    </xf>
    <xf numFmtId="0" fontId="0" fillId="0" borderId="1" xfId="0" applyBorder="1" applyAlignment="1">
      <alignment horizontal="left"/>
    </xf>
    <xf numFmtId="3" fontId="3" fillId="2" borderId="1" xfId="0" applyNumberFormat="1" applyFont="1" applyFill="1" applyBorder="1" applyAlignment="1">
      <alignment horizontal="left" vertical="center"/>
    </xf>
    <xf numFmtId="3" fontId="3" fillId="3" borderId="1" xfId="0" applyNumberFormat="1" applyFont="1" applyFill="1" applyBorder="1" applyAlignment="1">
      <alignment horizontal="left" vertical="center"/>
    </xf>
    <xf numFmtId="3" fontId="0" fillId="0" borderId="1" xfId="0" applyNumberFormat="1" applyBorder="1" applyAlignment="1">
      <alignment horizontal="left" vertical="center"/>
    </xf>
    <xf numFmtId="3" fontId="0" fillId="0" borderId="1" xfId="0" applyNumberFormat="1" applyBorder="1" applyAlignment="1">
      <alignment horizontal="center" vertical="center"/>
    </xf>
    <xf numFmtId="3" fontId="0" fillId="0" borderId="0" xfId="0" applyNumberFormat="1" applyAlignment="1">
      <alignment horizontal="left"/>
    </xf>
    <xf numFmtId="3" fontId="0" fillId="0" borderId="0" xfId="0" applyNumberFormat="1" applyAlignment="1">
      <alignment horizontal="left" vertical="center"/>
    </xf>
    <xf numFmtId="0" fontId="3" fillId="0" borderId="0" xfId="0" applyFont="1" applyFill="1" applyBorder="1"/>
    <xf numFmtId="3" fontId="0" fillId="0" borderId="0" xfId="0" applyNumberFormat="1" applyBorder="1" applyAlignment="1">
      <alignment horizontal="left" vertical="center"/>
    </xf>
    <xf numFmtId="3" fontId="3" fillId="2" borderId="1" xfId="0" applyNumberFormat="1" applyFont="1" applyFill="1" applyBorder="1" applyAlignment="1">
      <alignment horizontal="center" vertical="center" wrapText="1"/>
    </xf>
    <xf numFmtId="3" fontId="0" fillId="0" borderId="0" xfId="0" applyNumberFormat="1" applyFill="1" applyAlignment="1">
      <alignment horizontal="center"/>
    </xf>
    <xf numFmtId="3" fontId="0" fillId="0" borderId="0" xfId="0" applyNumberFormat="1" applyFill="1" applyBorder="1" applyAlignment="1">
      <alignment horizontal="left"/>
    </xf>
    <xf numFmtId="3" fontId="0" fillId="0" borderId="0" xfId="0" applyNumberFormat="1" applyFill="1" applyBorder="1" applyAlignment="1">
      <alignment horizontal="center"/>
    </xf>
    <xf numFmtId="3" fontId="0" fillId="0" borderId="0" xfId="0" applyNumberFormat="1" applyBorder="1" applyAlignment="1">
      <alignment horizontal="left"/>
    </xf>
    <xf numFmtId="3" fontId="0" fillId="0" borderId="0" xfId="0" applyNumberFormat="1" applyBorder="1" applyAlignment="1">
      <alignment horizontal="center"/>
    </xf>
    <xf numFmtId="0" fontId="1" fillId="0" borderId="0" xfId="4" applyProtection="1">
      <protection locked="0"/>
    </xf>
    <xf numFmtId="0" fontId="9" fillId="0" borderId="7" xfId="2" applyFont="1" applyBorder="1" applyProtection="1">
      <protection locked="0"/>
    </xf>
    <xf numFmtId="0" fontId="10" fillId="0" borderId="8" xfId="4" applyFont="1" applyBorder="1" applyAlignment="1" applyProtection="1">
      <alignment horizontal="center" wrapText="1"/>
      <protection locked="0"/>
    </xf>
    <xf numFmtId="0" fontId="10" fillId="0" borderId="9" xfId="4" applyFont="1" applyBorder="1" applyAlignment="1" applyProtection="1">
      <alignment horizontal="center" wrapText="1"/>
      <protection locked="0"/>
    </xf>
    <xf numFmtId="0" fontId="9" fillId="0" borderId="10" xfId="2" applyFont="1" applyBorder="1"/>
    <xf numFmtId="0" fontId="11" fillId="2" borderId="11" xfId="4" applyFont="1" applyFill="1" applyBorder="1" applyAlignment="1" applyProtection="1">
      <alignment horizontal="center"/>
      <protection locked="0"/>
    </xf>
    <xf numFmtId="0" fontId="13" fillId="6" borderId="14" xfId="0" applyFont="1" applyFill="1" applyBorder="1" applyAlignment="1">
      <alignment horizontal="center"/>
    </xf>
    <xf numFmtId="0" fontId="0" fillId="4" borderId="1" xfId="0" applyFill="1" applyBorder="1"/>
    <xf numFmtId="0" fontId="3" fillId="0" borderId="0" xfId="0" applyFont="1" applyAlignment="1">
      <alignment horizontal="center"/>
    </xf>
    <xf numFmtId="0" fontId="3" fillId="0" borderId="0" xfId="0" applyFont="1" applyAlignment="1">
      <alignment horizontal="center" vertical="center"/>
    </xf>
    <xf numFmtId="0" fontId="15" fillId="7" borderId="16" xfId="0" applyFont="1" applyFill="1" applyBorder="1" applyAlignment="1" applyProtection="1">
      <alignment horizontal="center" vertical="center" wrapText="1"/>
      <protection locked="0"/>
    </xf>
    <xf numFmtId="0" fontId="15" fillId="7" borderId="11" xfId="0" applyFont="1" applyFill="1" applyBorder="1" applyAlignment="1" applyProtection="1">
      <alignment horizontal="center" vertical="center" wrapText="1"/>
      <protection locked="0"/>
    </xf>
    <xf numFmtId="0" fontId="16" fillId="0" borderId="8" xfId="0" applyFont="1" applyBorder="1" applyProtection="1">
      <protection locked="0"/>
    </xf>
    <xf numFmtId="0" fontId="17" fillId="0" borderId="17" xfId="0" applyFont="1" applyBorder="1" applyAlignment="1" applyProtection="1">
      <alignment horizontal="center"/>
      <protection locked="0"/>
    </xf>
    <xf numFmtId="9" fontId="17" fillId="0" borderId="4" xfId="5" applyFont="1" applyBorder="1" applyAlignment="1" applyProtection="1">
      <alignment horizontal="center"/>
      <protection locked="0"/>
    </xf>
    <xf numFmtId="0" fontId="16" fillId="0" borderId="9" xfId="0" applyFont="1" applyBorder="1" applyProtection="1">
      <protection locked="0"/>
    </xf>
    <xf numFmtId="0" fontId="17" fillId="0" borderId="1" xfId="0" applyFont="1" applyBorder="1" applyAlignment="1" applyProtection="1">
      <alignment horizontal="center"/>
      <protection locked="0"/>
    </xf>
    <xf numFmtId="9" fontId="17" fillId="0" borderId="1" xfId="5" applyFont="1" applyBorder="1" applyAlignment="1" applyProtection="1">
      <alignment horizontal="center"/>
      <protection locked="0"/>
    </xf>
    <xf numFmtId="0" fontId="18" fillId="0" borderId="18" xfId="0" applyFont="1" applyBorder="1" applyAlignment="1" applyProtection="1">
      <alignment horizontal="left" vertical="center" wrapText="1"/>
      <protection locked="0"/>
    </xf>
    <xf numFmtId="0" fontId="17" fillId="0" borderId="14" xfId="0" applyFont="1" applyBorder="1" applyAlignment="1" applyProtection="1">
      <alignment horizontal="center" vertical="center"/>
      <protection locked="0"/>
    </xf>
    <xf numFmtId="9" fontId="17" fillId="0" borderId="14" xfId="5" applyFont="1" applyBorder="1" applyAlignment="1" applyProtection="1">
      <alignment horizontal="center" vertical="center"/>
      <protection locked="0"/>
    </xf>
    <xf numFmtId="0" fontId="15" fillId="2" borderId="19" xfId="0" applyFont="1" applyFill="1" applyBorder="1" applyAlignment="1" applyProtection="1">
      <alignment horizontal="center" vertical="center" wrapText="1"/>
      <protection locked="0"/>
    </xf>
    <xf numFmtId="0" fontId="15" fillId="2" borderId="20" xfId="0" applyFont="1" applyFill="1" applyBorder="1" applyAlignment="1" applyProtection="1">
      <alignment horizontal="center"/>
      <protection locked="0"/>
    </xf>
    <xf numFmtId="9" fontId="15" fillId="2" borderId="11" xfId="1" applyFont="1" applyFill="1" applyBorder="1" applyAlignment="1" applyProtection="1">
      <alignment horizontal="center"/>
      <protection locked="0"/>
    </xf>
    <xf numFmtId="0" fontId="16" fillId="0" borderId="0" xfId="0" applyFont="1" applyProtection="1">
      <protection locked="0"/>
    </xf>
    <xf numFmtId="0" fontId="0" fillId="0" borderId="0" xfId="0" applyProtection="1">
      <protection locked="0"/>
    </xf>
    <xf numFmtId="0" fontId="20" fillId="0" borderId="0" xfId="0" applyFont="1" applyProtection="1">
      <protection locked="0"/>
    </xf>
    <xf numFmtId="164" fontId="0" fillId="0" borderId="0" xfId="1" applyNumberFormat="1" applyFont="1"/>
    <xf numFmtId="165" fontId="0" fillId="0" borderId="0" xfId="0" applyNumberFormat="1"/>
    <xf numFmtId="0" fontId="22" fillId="7" borderId="11" xfId="0" applyFont="1" applyFill="1" applyBorder="1" applyAlignment="1" applyProtection="1">
      <alignment horizontal="center" vertical="center" wrapText="1"/>
      <protection locked="0"/>
    </xf>
    <xf numFmtId="0" fontId="22" fillId="7" borderId="13" xfId="0" applyFont="1" applyFill="1" applyBorder="1" applyAlignment="1" applyProtection="1">
      <alignment horizontal="center" vertical="center" wrapText="1"/>
      <protection locked="0"/>
    </xf>
    <xf numFmtId="0" fontId="22" fillId="7" borderId="12" xfId="0" applyFont="1" applyFill="1" applyBorder="1" applyAlignment="1" applyProtection="1">
      <alignment horizontal="center" vertical="center" wrapText="1"/>
      <protection locked="0"/>
    </xf>
    <xf numFmtId="0" fontId="23" fillId="0" borderId="26" xfId="0" applyFont="1" applyBorder="1" applyProtection="1">
      <protection locked="0"/>
    </xf>
    <xf numFmtId="166" fontId="0" fillId="0" borderId="17" xfId="3" applyNumberFormat="1" applyFont="1" applyBorder="1" applyAlignment="1">
      <alignment horizontal="center"/>
    </xf>
    <xf numFmtId="164" fontId="0" fillId="0" borderId="17" xfId="1" applyNumberFormat="1" applyFont="1" applyBorder="1" applyAlignment="1">
      <alignment horizontal="center"/>
    </xf>
    <xf numFmtId="164" fontId="0" fillId="0" borderId="27" xfId="1" applyNumberFormat="1" applyFont="1" applyBorder="1" applyAlignment="1">
      <alignment horizontal="center"/>
    </xf>
    <xf numFmtId="0" fontId="23" fillId="0" borderId="28" xfId="0" applyFont="1" applyBorder="1" applyProtection="1">
      <protection locked="0"/>
    </xf>
    <xf numFmtId="166" fontId="0" fillId="0" borderId="1" xfId="3" applyNumberFormat="1" applyFont="1" applyBorder="1" applyAlignment="1">
      <alignment horizontal="center"/>
    </xf>
    <xf numFmtId="164" fontId="0" fillId="0" borderId="1" xfId="1" applyNumberFormat="1" applyFont="1" applyBorder="1" applyAlignment="1">
      <alignment horizontal="center"/>
    </xf>
    <xf numFmtId="164" fontId="0" fillId="0" borderId="7" xfId="1" applyNumberFormat="1" applyFont="1" applyBorder="1" applyAlignment="1">
      <alignment horizontal="center"/>
    </xf>
    <xf numFmtId="164" fontId="0" fillId="0" borderId="1" xfId="5" applyNumberFormat="1" applyFont="1" applyBorder="1" applyAlignment="1">
      <alignment horizontal="center"/>
    </xf>
    <xf numFmtId="164" fontId="0" fillId="0" borderId="7" xfId="5" applyNumberFormat="1" applyFont="1" applyBorder="1" applyAlignment="1">
      <alignment horizontal="center"/>
    </xf>
    <xf numFmtId="0" fontId="23" fillId="0" borderId="29" xfId="0" applyFont="1" applyBorder="1" applyProtection="1">
      <protection locked="0"/>
    </xf>
    <xf numFmtId="166" fontId="0" fillId="0" borderId="14" xfId="3" applyNumberFormat="1" applyFont="1" applyBorder="1" applyAlignment="1">
      <alignment horizontal="center"/>
    </xf>
    <xf numFmtId="164" fontId="0" fillId="0" borderId="14" xfId="5" applyNumberFormat="1" applyFont="1" applyBorder="1" applyAlignment="1">
      <alignment horizontal="center"/>
    </xf>
    <xf numFmtId="164" fontId="0" fillId="0" borderId="30" xfId="5" applyNumberFormat="1" applyFont="1" applyBorder="1" applyAlignment="1">
      <alignment horizontal="center"/>
    </xf>
    <xf numFmtId="0" fontId="22" fillId="2" borderId="13" xfId="0" applyFont="1" applyFill="1" applyBorder="1" applyProtection="1">
      <protection locked="0"/>
    </xf>
    <xf numFmtId="166" fontId="22" fillId="2" borderId="31" xfId="3" applyNumberFormat="1" applyFont="1" applyFill="1" applyBorder="1" applyAlignment="1" applyProtection="1">
      <alignment horizontal="center"/>
      <protection locked="0"/>
    </xf>
    <xf numFmtId="9" fontId="22" fillId="2" borderId="31" xfId="5" applyFont="1" applyFill="1" applyBorder="1" applyAlignment="1" applyProtection="1">
      <alignment horizontal="center"/>
      <protection locked="0"/>
    </xf>
    <xf numFmtId="9" fontId="22" fillId="2" borderId="32" xfId="5" applyFont="1" applyFill="1" applyBorder="1" applyAlignment="1" applyProtection="1">
      <alignment horizontal="center"/>
      <protection locked="0"/>
    </xf>
    <xf numFmtId="0" fontId="23" fillId="0" borderId="33" xfId="0" applyFont="1" applyBorder="1" applyProtection="1">
      <protection locked="0"/>
    </xf>
    <xf numFmtId="166" fontId="0" fillId="0" borderId="4" xfId="3" applyNumberFormat="1" applyFont="1" applyBorder="1" applyAlignment="1">
      <alignment horizontal="center"/>
    </xf>
    <xf numFmtId="164" fontId="0" fillId="0" borderId="4" xfId="5" applyNumberFormat="1" applyFont="1" applyBorder="1" applyAlignment="1">
      <alignment horizontal="center"/>
    </xf>
    <xf numFmtId="164" fontId="0" fillId="0" borderId="34" xfId="5" applyNumberFormat="1" applyFont="1" applyBorder="1" applyAlignment="1">
      <alignment horizontal="center"/>
    </xf>
    <xf numFmtId="0" fontId="22" fillId="2" borderId="23" xfId="0" applyFont="1" applyFill="1" applyBorder="1" applyProtection="1">
      <protection locked="0"/>
    </xf>
    <xf numFmtId="166" fontId="22" fillId="2" borderId="35" xfId="3" applyNumberFormat="1" applyFont="1" applyFill="1" applyBorder="1" applyAlignment="1" applyProtection="1">
      <alignment horizontal="center"/>
      <protection locked="0"/>
    </xf>
    <xf numFmtId="9" fontId="22" fillId="2" borderId="35" xfId="5" applyFont="1" applyFill="1" applyBorder="1" applyAlignment="1" applyProtection="1">
      <alignment horizontal="center"/>
      <protection locked="0"/>
    </xf>
    <xf numFmtId="9" fontId="22" fillId="2" borderId="36" xfId="5" applyFont="1" applyFill="1" applyBorder="1" applyAlignment="1" applyProtection="1">
      <alignment horizontal="center"/>
      <protection locked="0"/>
    </xf>
    <xf numFmtId="9" fontId="0" fillId="0" borderId="17" xfId="5" applyFont="1" applyBorder="1" applyAlignment="1">
      <alignment horizontal="center"/>
    </xf>
    <xf numFmtId="0" fontId="23" fillId="0" borderId="37" xfId="0" applyFont="1" applyBorder="1" applyAlignment="1" applyProtection="1">
      <alignment wrapText="1"/>
      <protection locked="0"/>
    </xf>
    <xf numFmtId="166" fontId="0" fillId="0" borderId="38" xfId="3" applyNumberFormat="1" applyFont="1" applyBorder="1" applyAlignment="1">
      <alignment horizontal="center"/>
    </xf>
    <xf numFmtId="9" fontId="0" fillId="0" borderId="38" xfId="5" applyFont="1" applyBorder="1" applyAlignment="1">
      <alignment horizontal="center"/>
    </xf>
    <xf numFmtId="164" fontId="0" fillId="0" borderId="36" xfId="5" applyNumberFormat="1" applyFont="1" applyBorder="1" applyAlignment="1">
      <alignment horizontal="center"/>
    </xf>
    <xf numFmtId="0" fontId="11" fillId="2" borderId="13" xfId="4" applyFont="1" applyFill="1" applyBorder="1" applyAlignment="1" applyProtection="1">
      <alignment horizontal="center"/>
      <protection locked="0"/>
    </xf>
    <xf numFmtId="0" fontId="1" fillId="2" borderId="12" xfId="4" applyFill="1" applyBorder="1" applyAlignment="1" applyProtection="1">
      <alignment horizontal="center"/>
      <protection locked="0"/>
    </xf>
    <xf numFmtId="0" fontId="11" fillId="5" borderId="13" xfId="4" applyFont="1" applyFill="1" applyBorder="1" applyAlignment="1" applyProtection="1">
      <alignment horizontal="center"/>
      <protection locked="0"/>
    </xf>
    <xf numFmtId="0" fontId="11" fillId="5" borderId="12" xfId="4" applyFont="1" applyFill="1" applyBorder="1" applyAlignment="1" applyProtection="1">
      <alignment horizontal="center"/>
      <protection locked="0"/>
    </xf>
    <xf numFmtId="0" fontId="12" fillId="0" borderId="1" xfId="0" applyFont="1" applyBorder="1" applyAlignment="1" applyProtection="1">
      <alignment horizontal="center"/>
      <protection locked="0"/>
    </xf>
    <xf numFmtId="0" fontId="15"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0" xfId="0" applyFont="1" applyAlignment="1" applyProtection="1">
      <alignment horizontal="center" wrapText="1"/>
      <protection locked="0"/>
    </xf>
    <xf numFmtId="0" fontId="14" fillId="2" borderId="13" xfId="0" applyFont="1" applyFill="1" applyBorder="1" applyAlignment="1" applyProtection="1">
      <alignment horizontal="center" wrapText="1"/>
      <protection locked="0"/>
    </xf>
    <xf numFmtId="0" fontId="14" fillId="2" borderId="15" xfId="0" applyFont="1" applyFill="1" applyBorder="1" applyAlignment="1" applyProtection="1">
      <alignment horizontal="center" wrapText="1"/>
      <protection locked="0"/>
    </xf>
    <xf numFmtId="0" fontId="14" fillId="2" borderId="12" xfId="0" applyFont="1" applyFill="1" applyBorder="1" applyAlignment="1" applyProtection="1">
      <alignment horizontal="center" wrapText="1"/>
      <protection locked="0"/>
    </xf>
    <xf numFmtId="0" fontId="16" fillId="8" borderId="13" xfId="0" applyFont="1" applyFill="1" applyBorder="1" applyAlignment="1" applyProtection="1">
      <alignment horizontal="center" vertical="top" wrapText="1"/>
      <protection locked="0"/>
    </xf>
    <xf numFmtId="0" fontId="16" fillId="8" borderId="15" xfId="0" applyFont="1" applyFill="1" applyBorder="1" applyAlignment="1" applyProtection="1">
      <alignment horizontal="center" vertical="top" wrapText="1"/>
      <protection locked="0"/>
    </xf>
    <xf numFmtId="0" fontId="16" fillId="8" borderId="12" xfId="0" applyFont="1" applyFill="1" applyBorder="1" applyAlignment="1" applyProtection="1">
      <alignment horizontal="center" vertical="top" wrapText="1"/>
      <protection locked="0"/>
    </xf>
    <xf numFmtId="0" fontId="16" fillId="0" borderId="0" xfId="0" applyFont="1" applyAlignment="1" applyProtection="1">
      <alignment horizontal="center" vertical="top" wrapText="1"/>
      <protection locked="0"/>
    </xf>
    <xf numFmtId="0" fontId="0" fillId="0" borderId="0" xfId="0" applyAlignment="1" applyProtection="1">
      <alignment horizontal="center" vertical="top" wrapText="1"/>
      <protection locked="0"/>
    </xf>
    <xf numFmtId="0" fontId="16"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1" fillId="4" borderId="21"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24" xfId="0" applyFont="1" applyFill="1" applyBorder="1" applyAlignment="1">
      <alignment horizontal="center" vertical="center" wrapText="1"/>
    </xf>
    <xf numFmtId="0" fontId="21" fillId="4" borderId="0" xfId="0" applyFont="1" applyFill="1" applyAlignment="1">
      <alignment horizontal="center" vertical="center" wrapText="1"/>
    </xf>
    <xf numFmtId="0" fontId="21" fillId="4" borderId="25" xfId="0" applyFont="1" applyFill="1" applyBorder="1" applyAlignment="1">
      <alignment horizontal="center" vertical="center" wrapText="1"/>
    </xf>
    <xf numFmtId="0" fontId="3" fillId="2" borderId="1" xfId="0" applyFont="1" applyFill="1" applyBorder="1" applyAlignment="1" applyProtection="1">
      <alignment horizontal="center" wrapText="1"/>
      <protection locked="0"/>
    </xf>
    <xf numFmtId="0" fontId="7" fillId="4" borderId="1" xfId="2" applyFont="1" applyFill="1" applyBorder="1" applyAlignment="1" applyProtection="1">
      <alignment horizontal="center" vertical="center"/>
      <protection locked="0"/>
    </xf>
    <xf numFmtId="0" fontId="8" fillId="4" borderId="1" xfId="2" applyFont="1" applyFill="1" applyBorder="1" applyAlignment="1" applyProtection="1">
      <alignment horizontal="center" vertical="center"/>
      <protection locked="0"/>
    </xf>
    <xf numFmtId="0" fontId="3" fillId="2" borderId="2" xfId="0" applyFont="1" applyFill="1" applyBorder="1" applyAlignment="1" applyProtection="1">
      <alignment horizontal="center" wrapText="1"/>
      <protection locked="0"/>
    </xf>
    <xf numFmtId="0" fontId="3" fillId="2" borderId="5" xfId="0" applyFont="1" applyFill="1" applyBorder="1" applyAlignment="1" applyProtection="1">
      <alignment horizontal="center" wrapText="1"/>
      <protection locked="0"/>
    </xf>
    <xf numFmtId="0" fontId="3" fillId="2" borderId="3" xfId="0" applyFont="1" applyFill="1" applyBorder="1" applyAlignment="1" applyProtection="1">
      <alignment horizontal="center" wrapText="1"/>
      <protection locked="0"/>
    </xf>
    <xf numFmtId="3" fontId="3" fillId="3" borderId="14" xfId="0" applyNumberFormat="1" applyFont="1" applyFill="1" applyBorder="1" applyAlignment="1">
      <alignment horizontal="center" vertical="center" wrapText="1"/>
    </xf>
    <xf numFmtId="3" fontId="3" fillId="3" borderId="4" xfId="0" applyNumberFormat="1" applyFont="1" applyFill="1" applyBorder="1" applyAlignment="1">
      <alignment horizontal="center" vertical="center" wrapText="1"/>
    </xf>
    <xf numFmtId="0" fontId="3" fillId="2" borderId="6" xfId="0" applyFont="1" applyFill="1" applyBorder="1" applyAlignment="1" applyProtection="1">
      <alignment horizontal="center" wrapText="1"/>
      <protection locked="0"/>
    </xf>
    <xf numFmtId="0" fontId="3" fillId="2" borderId="0" xfId="0" applyFont="1" applyFill="1" applyBorder="1" applyAlignment="1" applyProtection="1">
      <alignment horizontal="center" wrapText="1"/>
      <protection locked="0"/>
    </xf>
    <xf numFmtId="0" fontId="7" fillId="4" borderId="2" xfId="2" applyFont="1" applyFill="1" applyBorder="1" applyAlignment="1" applyProtection="1">
      <alignment horizontal="center" vertical="center" wrapText="1"/>
      <protection locked="0"/>
    </xf>
    <xf numFmtId="0" fontId="7" fillId="4" borderId="5" xfId="2" applyFont="1" applyFill="1" applyBorder="1" applyAlignment="1" applyProtection="1">
      <alignment horizontal="center" vertical="center" wrapText="1"/>
      <protection locked="0"/>
    </xf>
    <xf numFmtId="0" fontId="7" fillId="4" borderId="3" xfId="2" applyFont="1" applyFill="1" applyBorder="1" applyAlignment="1" applyProtection="1">
      <alignment horizontal="center" vertical="center" wrapText="1"/>
      <protection locked="0"/>
    </xf>
    <xf numFmtId="0" fontId="8" fillId="4" borderId="2" xfId="2" applyFont="1" applyFill="1" applyBorder="1" applyAlignment="1" applyProtection="1">
      <alignment horizontal="center" vertical="center"/>
      <protection locked="0"/>
    </xf>
    <xf numFmtId="0" fontId="8" fillId="4" borderId="5" xfId="2" applyFont="1" applyFill="1" applyBorder="1" applyAlignment="1" applyProtection="1">
      <alignment horizontal="center" vertical="center"/>
      <protection locked="0"/>
    </xf>
    <xf numFmtId="0" fontId="8" fillId="4" borderId="3" xfId="2" applyFont="1" applyFill="1" applyBorder="1" applyAlignment="1" applyProtection="1">
      <alignment horizontal="center" vertical="center"/>
      <protection locked="0"/>
    </xf>
    <xf numFmtId="0" fontId="24" fillId="0" borderId="0" xfId="4" applyFont="1" applyProtection="1">
      <protection locked="0"/>
    </xf>
  </cellXfs>
  <cellStyles count="6">
    <cellStyle name="Hipervínculo" xfId="2" builtinId="8"/>
    <cellStyle name="Millares" xfId="3" builtinId="3"/>
    <cellStyle name="Normal" xfId="0" builtinId="0"/>
    <cellStyle name="Normal 2" xfId="4" xr:uid="{6E145F1C-D3DF-46DE-850A-5385B677239F}"/>
    <cellStyle name="Porcentaje" xfId="1" builtinId="5"/>
    <cellStyle name="Porcentaje 2" xfId="5" xr:uid="{27AAE8D0-A9A5-4FED-8C37-3A039B922E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587919620283683"/>
          <c:y val="1.7429193899782137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717663507495647"/>
          <c:y val="0.16464245220468518"/>
          <c:w val="0.76067352513411712"/>
          <c:h val="0.74545351113621994"/>
        </c:manualLayout>
      </c:layout>
      <c:pie3DChart>
        <c:varyColors val="1"/>
        <c:ser>
          <c:idx val="0"/>
          <c:order val="0"/>
          <c:tx>
            <c:strRef>
              <c:f>COBERTURA!$D$4</c:f>
              <c:strCache>
                <c:ptCount val="1"/>
                <c:pt idx="0">
                  <c:v>% COBERTURA</c:v>
                </c:pt>
              </c:strCache>
            </c:strRef>
          </c:tx>
          <c:explosion val="25"/>
          <c:dPt>
            <c:idx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1-F700-4251-90A9-B81B816DF111}"/>
              </c:ext>
            </c:extLst>
          </c:dPt>
          <c:dPt>
            <c:idx val="1"/>
            <c:bubble3D val="0"/>
            <c:spPr>
              <a:gradFill rotWithShape="1">
                <a:gsLst>
                  <a:gs pos="0">
                    <a:schemeClr val="accent2">
                      <a:shade val="40000"/>
                      <a:satMod val="155000"/>
                    </a:schemeClr>
                  </a:gs>
                  <a:gs pos="65000">
                    <a:schemeClr val="accent2">
                      <a:shade val="85000"/>
                      <a:satMod val="155000"/>
                    </a:schemeClr>
                  </a:gs>
                  <a:gs pos="100000">
                    <a:schemeClr val="accent2">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3-F700-4251-90A9-B81B816DF111}"/>
              </c:ext>
            </c:extLst>
          </c:dPt>
          <c:dPt>
            <c:idx val="2"/>
            <c:bubble3D val="0"/>
            <c:spPr>
              <a:gradFill rotWithShape="1">
                <a:gsLst>
                  <a:gs pos="0">
                    <a:schemeClr val="accent3">
                      <a:shade val="40000"/>
                      <a:satMod val="155000"/>
                    </a:schemeClr>
                  </a:gs>
                  <a:gs pos="65000">
                    <a:schemeClr val="accent3">
                      <a:shade val="85000"/>
                      <a:satMod val="155000"/>
                    </a:schemeClr>
                  </a:gs>
                  <a:gs pos="100000">
                    <a:schemeClr val="accent3">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5-F700-4251-90A9-B81B816DF111}"/>
              </c:ext>
            </c:extLst>
          </c:dPt>
          <c:dPt>
            <c:idx val="3"/>
            <c:bubble3D val="0"/>
            <c:spPr>
              <a:gradFill rotWithShape="1">
                <a:gsLst>
                  <a:gs pos="0">
                    <a:schemeClr val="accent4">
                      <a:shade val="40000"/>
                      <a:satMod val="155000"/>
                    </a:schemeClr>
                  </a:gs>
                  <a:gs pos="65000">
                    <a:schemeClr val="accent4">
                      <a:shade val="85000"/>
                      <a:satMod val="155000"/>
                    </a:schemeClr>
                  </a:gs>
                  <a:gs pos="100000">
                    <a:schemeClr val="accent4">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7-F700-4251-90A9-B81B816DF111}"/>
              </c:ext>
            </c:extLst>
          </c:dPt>
          <c:dPt>
            <c:idx val="4"/>
            <c:bubble3D val="0"/>
            <c:spPr>
              <a:gradFill rotWithShape="1">
                <a:gsLst>
                  <a:gs pos="0">
                    <a:schemeClr val="accent5">
                      <a:shade val="40000"/>
                      <a:satMod val="155000"/>
                    </a:schemeClr>
                  </a:gs>
                  <a:gs pos="65000">
                    <a:schemeClr val="accent5">
                      <a:shade val="85000"/>
                      <a:satMod val="155000"/>
                    </a:schemeClr>
                  </a:gs>
                  <a:gs pos="100000">
                    <a:schemeClr val="accent5">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9-F700-4251-90A9-B81B816DF111}"/>
              </c:ext>
            </c:extLst>
          </c:dPt>
          <c:dPt>
            <c:idx val="5"/>
            <c:bubble3D val="0"/>
            <c:spPr>
              <a:gradFill rotWithShape="1">
                <a:gsLst>
                  <a:gs pos="0">
                    <a:schemeClr val="accent6">
                      <a:shade val="40000"/>
                      <a:satMod val="155000"/>
                    </a:schemeClr>
                  </a:gs>
                  <a:gs pos="65000">
                    <a:schemeClr val="accent6">
                      <a:shade val="85000"/>
                      <a:satMod val="155000"/>
                    </a:schemeClr>
                  </a:gs>
                  <a:gs pos="100000">
                    <a:schemeClr val="accent6">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B-F700-4251-90A9-B81B816DF111}"/>
              </c:ext>
            </c:extLst>
          </c:dPt>
          <c:dPt>
            <c:idx val="6"/>
            <c:bubble3D val="0"/>
            <c:spPr>
              <a:gradFill rotWithShape="1">
                <a:gsLst>
                  <a:gs pos="0">
                    <a:schemeClr val="accent1">
                      <a:lumMod val="60000"/>
                      <a:shade val="40000"/>
                      <a:satMod val="155000"/>
                    </a:schemeClr>
                  </a:gs>
                  <a:gs pos="65000">
                    <a:schemeClr val="accent1">
                      <a:lumMod val="60000"/>
                      <a:shade val="85000"/>
                      <a:satMod val="155000"/>
                    </a:schemeClr>
                  </a:gs>
                  <a:gs pos="100000">
                    <a:schemeClr val="accent1">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D-F700-4251-90A9-B81B816DF111}"/>
              </c:ext>
            </c:extLst>
          </c:dPt>
          <c:dPt>
            <c:idx val="7"/>
            <c:bubble3D val="0"/>
            <c:spPr>
              <a:gradFill rotWithShape="1">
                <a:gsLst>
                  <a:gs pos="0">
                    <a:schemeClr val="accent2">
                      <a:lumMod val="60000"/>
                      <a:shade val="40000"/>
                      <a:satMod val="155000"/>
                    </a:schemeClr>
                  </a:gs>
                  <a:gs pos="65000">
                    <a:schemeClr val="accent2">
                      <a:lumMod val="60000"/>
                      <a:shade val="85000"/>
                      <a:satMod val="155000"/>
                    </a:schemeClr>
                  </a:gs>
                  <a:gs pos="100000">
                    <a:schemeClr val="accent2">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F-F700-4251-90A9-B81B816DF111}"/>
              </c:ext>
            </c:extLst>
          </c:dPt>
          <c:dPt>
            <c:idx val="8"/>
            <c:bubble3D val="0"/>
            <c:spPr>
              <a:gradFill rotWithShape="1">
                <a:gsLst>
                  <a:gs pos="0">
                    <a:schemeClr val="accent3">
                      <a:lumMod val="60000"/>
                      <a:shade val="40000"/>
                      <a:satMod val="155000"/>
                    </a:schemeClr>
                  </a:gs>
                  <a:gs pos="65000">
                    <a:schemeClr val="accent3">
                      <a:lumMod val="60000"/>
                      <a:shade val="85000"/>
                      <a:satMod val="155000"/>
                    </a:schemeClr>
                  </a:gs>
                  <a:gs pos="100000">
                    <a:schemeClr val="accent3">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1-F700-4251-90A9-B81B816DF111}"/>
              </c:ext>
            </c:extLst>
          </c:dPt>
          <c:dLbls>
            <c:dLbl>
              <c:idx val="1"/>
              <c:tx>
                <c:rich>
                  <a:bodyPr/>
                  <a:lstStyle/>
                  <a:p>
                    <a:fld id="{5E11A0F7-36FC-4580-8210-EC83C7D885A6}" type="CATEGORYNAME">
                      <a:rPr lang="en-US" b="1"/>
                      <a:pPr/>
                      <a:t>[NOMBRE DE CATEGORÍA]</a:t>
                    </a:fld>
                    <a:r>
                      <a:rPr lang="en-US" b="1" baseline="0"/>
                      <a:t>; </a:t>
                    </a:r>
                    <a:fld id="{A0E6E37F-1C62-47AE-9F73-3F65FF4914A4}" type="VALUE">
                      <a:rPr lang="en-US" b="1" baseline="0"/>
                      <a:pPr/>
                      <a:t>[VALOR]</a:t>
                    </a:fld>
                    <a:endParaRPr lang="en-US" b="1"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700-4251-90A9-B81B816DF111}"/>
                </c:ext>
              </c:extLst>
            </c:dLbl>
            <c:dLbl>
              <c:idx val="2"/>
              <c:layout>
                <c:manualLayout>
                  <c:x val="-1.3177442051706643E-3"/>
                  <c:y val="-0.10045368511942548"/>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700-4251-90A9-B81B816DF111}"/>
                </c:ext>
              </c:extLst>
            </c:dLbl>
            <c:dLbl>
              <c:idx val="3"/>
              <c:layout>
                <c:manualLayout>
                  <c:x val="-7.3528981337280669E-4"/>
                  <c:y val="-6.07313628280125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700-4251-90A9-B81B816DF111}"/>
                </c:ext>
              </c:extLst>
            </c:dLbl>
            <c:dLbl>
              <c:idx val="4"/>
              <c:layout>
                <c:manualLayout>
                  <c:x val="-4.7118964004975873E-2"/>
                  <c:y val="-1.080495656997123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700-4251-90A9-B81B816DF111}"/>
                </c:ext>
              </c:extLst>
            </c:dLbl>
            <c:dLbl>
              <c:idx val="5"/>
              <c:layout>
                <c:manualLayout>
                  <c:x val="-7.1500465237271008E-2"/>
                  <c:y val="-6.90079426346216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700-4251-90A9-B81B816DF111}"/>
                </c:ext>
              </c:extLst>
            </c:dLbl>
            <c:dLbl>
              <c:idx val="6"/>
              <c:layout>
                <c:manualLayout>
                  <c:x val="1.0910364285785736E-2"/>
                  <c:y val="-6.9816272965879264E-2"/>
                </c:manualLayout>
              </c:layout>
              <c:tx>
                <c:rich>
                  <a:bodyPr/>
                  <a:lstStyle/>
                  <a:p>
                    <a:fld id="{63EB2CD3-834B-4D07-8800-266293178803}" type="CATEGORYNAME">
                      <a:rPr lang="en-US" b="1"/>
                      <a:pPr/>
                      <a:t>[NOMBRE DE CATEGORÍA]</a:t>
                    </a:fld>
                    <a:r>
                      <a:rPr lang="en-US" b="1" baseline="0"/>
                      <a:t>; </a:t>
                    </a:r>
                    <a:fld id="{42CA44D0-B868-4627-AEF2-367F73DEF92B}" type="VALUE">
                      <a:rPr lang="en-US" b="1" baseline="0"/>
                      <a:pPr/>
                      <a:t>[VALOR]</a:t>
                    </a:fld>
                    <a:endParaRPr lang="en-US" b="1"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700-4251-90A9-B81B816DF111}"/>
                </c:ext>
              </c:extLst>
            </c:dLbl>
            <c:dLbl>
              <c:idx val="8"/>
              <c:layout>
                <c:manualLayout>
                  <c:x val="-2.2831407885037992E-2"/>
                  <c:y val="9.5807958645692092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700-4251-90A9-B81B816DF111}"/>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lumMod val="85000"/>
                      </a:schemeClr>
                    </a:solidFill>
                    <a:latin typeface="+mn-lt"/>
                    <a:ea typeface="+mn-ea"/>
                    <a:cs typeface="+mn-cs"/>
                  </a:defRPr>
                </a:pPr>
                <a:endParaRPr lang="es-CO"/>
              </a:p>
            </c:txPr>
            <c:showLegendKey val="0"/>
            <c:showVal val="1"/>
            <c:showCatName val="1"/>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COBERTURA!$A$5:$A$12</c:f>
              <c:strCache>
                <c:ptCount val="8"/>
                <c:pt idx="0">
                  <c:v>TRANSPORTE AÉREO PASAJEROS REGULAR NACIONAL</c:v>
                </c:pt>
                <c:pt idx="1">
                  <c:v>TRANSPORTE AÉREO PASAJEROS REGULAR INTERNACIONAL</c:v>
                </c:pt>
                <c:pt idx="2">
                  <c:v>TRANSPORTE AÉREO CARGA NACIONAL</c:v>
                </c:pt>
                <c:pt idx="3">
                  <c:v>TRANSPORTE AÉREO CARGA INTERNACIONAL</c:v>
                </c:pt>
                <c:pt idx="4">
                  <c:v>TRANSPORTE AÉREO  COMERCIAL REGIONAL</c:v>
                </c:pt>
                <c:pt idx="5">
                  <c:v>TRANSPORTE AÉREO  NO REGULAR  -AEROTAXIS</c:v>
                </c:pt>
                <c:pt idx="6">
                  <c:v>TRABAJOS AÉREOS ESPECIALES - AVIACION AGRICOLA</c:v>
                </c:pt>
                <c:pt idx="7">
                  <c:v>TRABAJOS AÉREOS ESPECIALES: (Publicidad, aerofotografía, ambulancia, etc.)</c:v>
                </c:pt>
              </c:strCache>
            </c:strRef>
          </c:cat>
          <c:val>
            <c:numRef>
              <c:f>COBERTURA!$D$5:$D$12</c:f>
              <c:numCache>
                <c:formatCode>0%</c:formatCode>
                <c:ptCount val="8"/>
                <c:pt idx="0">
                  <c:v>1</c:v>
                </c:pt>
                <c:pt idx="1">
                  <c:v>0.72</c:v>
                </c:pt>
                <c:pt idx="2">
                  <c:v>1</c:v>
                </c:pt>
                <c:pt idx="3">
                  <c:v>0.90909090909090906</c:v>
                </c:pt>
                <c:pt idx="4">
                  <c:v>0.75</c:v>
                </c:pt>
                <c:pt idx="5">
                  <c:v>0.55102040816326525</c:v>
                </c:pt>
                <c:pt idx="6">
                  <c:v>0.53333333333333333</c:v>
                </c:pt>
                <c:pt idx="7">
                  <c:v>0.8125</c:v>
                </c:pt>
              </c:numCache>
            </c:numRef>
          </c:val>
          <c:extLst>
            <c:ext xmlns:c16="http://schemas.microsoft.com/office/drawing/2014/chart" uri="{C3380CC4-5D6E-409C-BE32-E72D297353CC}">
              <c16:uniqueId val="{00000012-F700-4251-90A9-B81B816DF111}"/>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Variación % II semestre 2020 - II semestre 2021</a:t>
            </a:r>
          </a:p>
        </c:rich>
      </c:tx>
      <c:layout>
        <c:manualLayout>
          <c:xMode val="edge"/>
          <c:yMode val="edge"/>
          <c:x val="0.16390391198528945"/>
          <c:y val="2.5729542427886215E-4"/>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manualLayout>
          <c:layoutTarget val="inner"/>
          <c:xMode val="edge"/>
          <c:yMode val="edge"/>
          <c:x val="1.9927536231884056E-2"/>
          <c:y val="0.13034173612916591"/>
          <c:w val="0.96014492753623193"/>
          <c:h val="0.80257753165206991"/>
        </c:manualLayout>
      </c:layout>
      <c:barChart>
        <c:barDir val="bar"/>
        <c:grouping val="clustered"/>
        <c:varyColors val="0"/>
        <c:ser>
          <c:idx val="0"/>
          <c:order val="0"/>
          <c:tx>
            <c:strRef>
              <c:f>GRAFICAS!$E$30</c:f>
              <c:strCache>
                <c:ptCount val="1"/>
                <c:pt idx="0">
                  <c:v>VARIACIÓN %</c:v>
                </c:pt>
              </c:strCache>
            </c:strRef>
          </c:tx>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invertIfNegative val="0"/>
          <c:dPt>
            <c:idx val="0"/>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1-3718-40FD-8A4B-A0B7A0E6BF9A}"/>
              </c:ext>
            </c:extLst>
          </c:dPt>
          <c:dPt>
            <c:idx val="1"/>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3-3718-40FD-8A4B-A0B7A0E6BF9A}"/>
              </c:ext>
            </c:extLst>
          </c:dPt>
          <c:dPt>
            <c:idx val="2"/>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5-3718-40FD-8A4B-A0B7A0E6BF9A}"/>
              </c:ext>
            </c:extLst>
          </c:dPt>
          <c:dPt>
            <c:idx val="3"/>
            <c:invertIfNegative val="0"/>
            <c:bubble3D val="0"/>
            <c:spPr>
              <a:solidFill>
                <a:schemeClr val="accent2"/>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7-3718-40FD-8A4B-A0B7A0E6BF9A}"/>
              </c:ext>
            </c:extLst>
          </c:dPt>
          <c:dPt>
            <c:idx val="4"/>
            <c:invertIfNegative val="0"/>
            <c:bubble3D val="0"/>
            <c:spPr>
              <a:solidFill>
                <a:schemeClr val="accent2"/>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9-3718-40FD-8A4B-A0B7A0E6BF9A}"/>
              </c:ext>
            </c:extLst>
          </c:dPt>
          <c:dPt>
            <c:idx val="5"/>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B-3718-40FD-8A4B-A0B7A0E6BF9A}"/>
              </c:ext>
            </c:extLst>
          </c:dPt>
          <c:dPt>
            <c:idx val="6"/>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D-3718-40FD-8A4B-A0B7A0E6BF9A}"/>
              </c:ext>
            </c:extLst>
          </c:dPt>
          <c:dPt>
            <c:idx val="7"/>
            <c:invertIfNegative val="0"/>
            <c:bubble3D val="0"/>
            <c:spPr>
              <a:solidFill>
                <a:schemeClr val="accent2"/>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F-3718-40FD-8A4B-A0B7A0E6BF9A}"/>
              </c:ext>
            </c:extLst>
          </c:dPt>
          <c:dPt>
            <c:idx val="8"/>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1-3718-40FD-8A4B-A0B7A0E6BF9A}"/>
              </c:ext>
            </c:extLst>
          </c:dPt>
          <c:dPt>
            <c:idx val="9"/>
            <c:invertIfNegative val="0"/>
            <c:bubble3D val="0"/>
            <c:spPr>
              <a:solidFill>
                <a:schemeClr val="accent2"/>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3-3718-40FD-8A4B-A0B7A0E6BF9A}"/>
              </c:ext>
            </c:extLst>
          </c:dPt>
          <c:dPt>
            <c:idx val="10"/>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5-3718-40FD-8A4B-A0B7A0E6BF9A}"/>
              </c:ext>
            </c:extLst>
          </c:dPt>
          <c:dLbls>
            <c:dLbl>
              <c:idx val="0"/>
              <c:layout>
                <c:manualLayout>
                  <c:x val="-2.3300429286289789E-3"/>
                  <c:y val="1.74479929462068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18-40FD-8A4B-A0B7A0E6BF9A}"/>
                </c:ext>
              </c:extLst>
            </c:dLbl>
            <c:dLbl>
              <c:idx val="1"/>
              <c:layout>
                <c:manualLayout>
                  <c:x val="-1.4257788863010306E-3"/>
                  <c:y val="1.973808864286620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18-40FD-8A4B-A0B7A0E6BF9A}"/>
                </c:ext>
              </c:extLst>
            </c:dLbl>
            <c:dLbl>
              <c:idx val="2"/>
              <c:layout>
                <c:manualLayout>
                  <c:x val="3.5987574028554316E-4"/>
                  <c:y val="-1.91164557176050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18-40FD-8A4B-A0B7A0E6BF9A}"/>
                </c:ext>
              </c:extLst>
            </c:dLbl>
            <c:dLbl>
              <c:idx val="3"/>
              <c:layout>
                <c:manualLayout>
                  <c:x val="1.6156979017830347E-3"/>
                  <c:y val="9.3742245129315268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718-40FD-8A4B-A0B7A0E6BF9A}"/>
                </c:ext>
              </c:extLst>
            </c:dLbl>
            <c:dLbl>
              <c:idx val="4"/>
              <c:layout>
                <c:manualLayout>
                  <c:x val="1.4098367791620301E-4"/>
                  <c:y val="2.486531700462368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718-40FD-8A4B-A0B7A0E6BF9A}"/>
                </c:ext>
              </c:extLst>
            </c:dLbl>
            <c:dLbl>
              <c:idx val="5"/>
              <c:layout>
                <c:manualLayout>
                  <c:x val="0"/>
                  <c:y val="4.42179932396181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718-40FD-8A4B-A0B7A0E6BF9A}"/>
                </c:ext>
              </c:extLst>
            </c:dLbl>
            <c:dLbl>
              <c:idx val="6"/>
              <c:layout>
                <c:manualLayout>
                  <c:x val="-3.3802812215424725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718-40FD-8A4B-A0B7A0E6BF9A}"/>
                </c:ext>
              </c:extLst>
            </c:dLbl>
            <c:dLbl>
              <c:idx val="7"/>
              <c:layout>
                <c:manualLayout>
                  <c:x val="-1.1090161487999914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718-40FD-8A4B-A0B7A0E6BF9A}"/>
                </c:ext>
              </c:extLst>
            </c:dLbl>
            <c:dLbl>
              <c:idx val="8"/>
              <c:layout>
                <c:manualLayout>
                  <c:x val="-3.8683869540332119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718-40FD-8A4B-A0B7A0E6BF9A}"/>
                </c:ext>
              </c:extLst>
            </c:dLbl>
            <c:dLbl>
              <c:idx val="9"/>
              <c:layout>
                <c:manualLayout>
                  <c:x val="4.4376925710379805E-4"/>
                  <c:y val="1.3664435747390842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718-40FD-8A4B-A0B7A0E6BF9A}"/>
                </c:ext>
              </c:extLst>
            </c:dLbl>
            <c:dLbl>
              <c:idx val="10"/>
              <c:layout>
                <c:manualLayout>
                  <c:x val="-3.3802812215424725E-3"/>
                  <c:y val="2.486531703357072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718-40FD-8A4B-A0B7A0E6BF9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lumMod val="8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GRAFICAS!$A$31:$A$44</c15:sqref>
                  </c15:fullRef>
                </c:ext>
              </c:extLst>
              <c:f>(GRAFICAS!$A$31:$A$38,GRAFICAS!$A$40:$A$42)</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GRAFICAS!$E$31:$E$44</c15:sqref>
                  </c15:fullRef>
                </c:ext>
              </c:extLst>
              <c:f>(GRAFICAS!$E$31:$E$38,GRAFICAS!$E$40:$E$42)</c:f>
              <c:numCache>
                <c:formatCode>0.0%</c:formatCode>
                <c:ptCount val="11"/>
                <c:pt idx="0">
                  <c:v>0.1117761308920926</c:v>
                </c:pt>
                <c:pt idx="1">
                  <c:v>-0.62621929839256851</c:v>
                </c:pt>
                <c:pt idx="2">
                  <c:v>0.14853739917269371</c:v>
                </c:pt>
                <c:pt idx="3">
                  <c:v>-0.4676533414703874</c:v>
                </c:pt>
                <c:pt idx="4">
                  <c:v>-0.34412589495722723</c:v>
                </c:pt>
                <c:pt idx="5">
                  <c:v>0.93438840618390251</c:v>
                </c:pt>
                <c:pt idx="6">
                  <c:v>-0.66495091500310699</c:v>
                </c:pt>
                <c:pt idx="7">
                  <c:v>-0.37811300859479391</c:v>
                </c:pt>
                <c:pt idx="8">
                  <c:v>-0.18506362002554233</c:v>
                </c:pt>
                <c:pt idx="9">
                  <c:v>-0.38425558119408332</c:v>
                </c:pt>
                <c:pt idx="10">
                  <c:v>-0.78876928190886808</c:v>
                </c:pt>
              </c:numCache>
            </c:numRef>
          </c:val>
          <c:extLst>
            <c:ext xmlns:c16="http://schemas.microsoft.com/office/drawing/2014/chart" uri="{C3380CC4-5D6E-409C-BE32-E72D297353CC}">
              <c16:uniqueId val="{00000016-3718-40FD-8A4B-A0B7A0E6BF9A}"/>
            </c:ext>
          </c:extLst>
        </c:ser>
        <c:dLbls>
          <c:dLblPos val="inEnd"/>
          <c:showLegendKey val="0"/>
          <c:showVal val="1"/>
          <c:showCatName val="0"/>
          <c:showSerName val="0"/>
          <c:showPercent val="0"/>
          <c:showBubbleSize val="0"/>
        </c:dLbls>
        <c:gapWidth val="115"/>
        <c:overlap val="-20"/>
        <c:axId val="755107792"/>
        <c:axId val="755108880"/>
      </c:barChart>
      <c:catAx>
        <c:axId val="755107792"/>
        <c:scaling>
          <c:orientation val="maxMin"/>
        </c:scaling>
        <c:delete val="0"/>
        <c:axPos val="l"/>
        <c:numFmt formatCode="General" sourceLinked="0"/>
        <c:majorTickMark val="none"/>
        <c:minorTickMark val="none"/>
        <c:tickLblPos val="high"/>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755108880"/>
        <c:crosses val="autoZero"/>
        <c:auto val="1"/>
        <c:lblAlgn val="ctr"/>
        <c:lblOffset val="100"/>
        <c:noMultiLvlLbl val="0"/>
      </c:catAx>
      <c:valAx>
        <c:axId val="755108880"/>
        <c:scaling>
          <c:orientation val="minMax"/>
        </c:scaling>
        <c:delete val="0"/>
        <c:axPos val="t"/>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75510779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Participación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GRAFICAS!$D$30</c:f>
              <c:strCache>
                <c:ptCount val="1"/>
                <c:pt idx="0">
                  <c:v>PARTICIPACIÓN %</c:v>
                </c:pt>
              </c:strCache>
            </c:strRef>
          </c:tx>
          <c:dPt>
            <c:idx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1-3D30-4BCD-BA47-B4264D961E6D}"/>
              </c:ext>
            </c:extLst>
          </c:dPt>
          <c:dPt>
            <c:idx val="1"/>
            <c:bubble3D val="0"/>
            <c:spPr>
              <a:gradFill rotWithShape="1">
                <a:gsLst>
                  <a:gs pos="0">
                    <a:schemeClr val="accent2">
                      <a:shade val="40000"/>
                      <a:satMod val="155000"/>
                    </a:schemeClr>
                  </a:gs>
                  <a:gs pos="65000">
                    <a:schemeClr val="accent2">
                      <a:shade val="85000"/>
                      <a:satMod val="155000"/>
                    </a:schemeClr>
                  </a:gs>
                  <a:gs pos="100000">
                    <a:schemeClr val="accent2">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3-3D30-4BCD-BA47-B4264D961E6D}"/>
              </c:ext>
            </c:extLst>
          </c:dPt>
          <c:dPt>
            <c:idx val="2"/>
            <c:bubble3D val="0"/>
            <c:spPr>
              <a:gradFill rotWithShape="1">
                <a:gsLst>
                  <a:gs pos="0">
                    <a:schemeClr val="accent3">
                      <a:shade val="40000"/>
                      <a:satMod val="155000"/>
                    </a:schemeClr>
                  </a:gs>
                  <a:gs pos="65000">
                    <a:schemeClr val="accent3">
                      <a:shade val="85000"/>
                      <a:satMod val="155000"/>
                    </a:schemeClr>
                  </a:gs>
                  <a:gs pos="100000">
                    <a:schemeClr val="accent3">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5-3D30-4BCD-BA47-B4264D961E6D}"/>
              </c:ext>
            </c:extLst>
          </c:dPt>
          <c:dPt>
            <c:idx val="3"/>
            <c:bubble3D val="0"/>
            <c:spPr>
              <a:gradFill rotWithShape="1">
                <a:gsLst>
                  <a:gs pos="0">
                    <a:schemeClr val="accent4">
                      <a:shade val="40000"/>
                      <a:satMod val="155000"/>
                    </a:schemeClr>
                  </a:gs>
                  <a:gs pos="65000">
                    <a:schemeClr val="accent4">
                      <a:shade val="85000"/>
                      <a:satMod val="155000"/>
                    </a:schemeClr>
                  </a:gs>
                  <a:gs pos="100000">
                    <a:schemeClr val="accent4">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7-3D30-4BCD-BA47-B4264D961E6D}"/>
              </c:ext>
            </c:extLst>
          </c:dPt>
          <c:dPt>
            <c:idx val="4"/>
            <c:bubble3D val="0"/>
            <c:spPr>
              <a:gradFill rotWithShape="1">
                <a:gsLst>
                  <a:gs pos="0">
                    <a:schemeClr val="accent5">
                      <a:shade val="40000"/>
                      <a:satMod val="155000"/>
                    </a:schemeClr>
                  </a:gs>
                  <a:gs pos="65000">
                    <a:schemeClr val="accent5">
                      <a:shade val="85000"/>
                      <a:satMod val="155000"/>
                    </a:schemeClr>
                  </a:gs>
                  <a:gs pos="100000">
                    <a:schemeClr val="accent5">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9-3D30-4BCD-BA47-B4264D961E6D}"/>
              </c:ext>
            </c:extLst>
          </c:dPt>
          <c:dPt>
            <c:idx val="5"/>
            <c:bubble3D val="0"/>
            <c:spPr>
              <a:gradFill rotWithShape="1">
                <a:gsLst>
                  <a:gs pos="0">
                    <a:schemeClr val="accent6">
                      <a:shade val="40000"/>
                      <a:satMod val="155000"/>
                    </a:schemeClr>
                  </a:gs>
                  <a:gs pos="65000">
                    <a:schemeClr val="accent6">
                      <a:shade val="85000"/>
                      <a:satMod val="155000"/>
                    </a:schemeClr>
                  </a:gs>
                  <a:gs pos="100000">
                    <a:schemeClr val="accent6">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B-3D30-4BCD-BA47-B4264D961E6D}"/>
              </c:ext>
            </c:extLst>
          </c:dPt>
          <c:dPt>
            <c:idx val="6"/>
            <c:bubble3D val="0"/>
            <c:spPr>
              <a:gradFill rotWithShape="1">
                <a:gsLst>
                  <a:gs pos="0">
                    <a:schemeClr val="accent1">
                      <a:lumMod val="60000"/>
                      <a:shade val="40000"/>
                      <a:satMod val="155000"/>
                    </a:schemeClr>
                  </a:gs>
                  <a:gs pos="65000">
                    <a:schemeClr val="accent1">
                      <a:lumMod val="60000"/>
                      <a:shade val="85000"/>
                      <a:satMod val="155000"/>
                    </a:schemeClr>
                  </a:gs>
                  <a:gs pos="100000">
                    <a:schemeClr val="accent1">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D-3D30-4BCD-BA47-B4264D961E6D}"/>
              </c:ext>
            </c:extLst>
          </c:dPt>
          <c:dPt>
            <c:idx val="7"/>
            <c:bubble3D val="0"/>
            <c:spPr>
              <a:gradFill rotWithShape="1">
                <a:gsLst>
                  <a:gs pos="0">
                    <a:schemeClr val="accent2">
                      <a:lumMod val="60000"/>
                      <a:shade val="40000"/>
                      <a:satMod val="155000"/>
                    </a:schemeClr>
                  </a:gs>
                  <a:gs pos="65000">
                    <a:schemeClr val="accent2">
                      <a:lumMod val="60000"/>
                      <a:shade val="85000"/>
                      <a:satMod val="155000"/>
                    </a:schemeClr>
                  </a:gs>
                  <a:gs pos="100000">
                    <a:schemeClr val="accent2">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F-3D30-4BCD-BA47-B4264D961E6D}"/>
              </c:ext>
            </c:extLst>
          </c:dPt>
          <c:dPt>
            <c:idx val="8"/>
            <c:bubble3D val="0"/>
            <c:spPr>
              <a:gradFill rotWithShape="1">
                <a:gsLst>
                  <a:gs pos="0">
                    <a:schemeClr val="accent3">
                      <a:lumMod val="60000"/>
                      <a:shade val="40000"/>
                      <a:satMod val="155000"/>
                    </a:schemeClr>
                  </a:gs>
                  <a:gs pos="65000">
                    <a:schemeClr val="accent3">
                      <a:lumMod val="60000"/>
                      <a:shade val="85000"/>
                      <a:satMod val="155000"/>
                    </a:schemeClr>
                  </a:gs>
                  <a:gs pos="100000">
                    <a:schemeClr val="accent3">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1-3D30-4BCD-BA47-B4264D961E6D}"/>
              </c:ext>
            </c:extLst>
          </c:dPt>
          <c:dPt>
            <c:idx val="9"/>
            <c:bubble3D val="0"/>
            <c:spPr>
              <a:gradFill rotWithShape="1">
                <a:gsLst>
                  <a:gs pos="0">
                    <a:schemeClr val="accent4">
                      <a:lumMod val="60000"/>
                      <a:shade val="40000"/>
                      <a:satMod val="155000"/>
                    </a:schemeClr>
                  </a:gs>
                  <a:gs pos="65000">
                    <a:schemeClr val="accent4">
                      <a:lumMod val="60000"/>
                      <a:shade val="85000"/>
                      <a:satMod val="155000"/>
                    </a:schemeClr>
                  </a:gs>
                  <a:gs pos="100000">
                    <a:schemeClr val="accent4">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3-3D30-4BCD-BA47-B4264D961E6D}"/>
              </c:ext>
            </c:extLst>
          </c:dPt>
          <c:dPt>
            <c:idx val="10"/>
            <c:bubble3D val="0"/>
            <c:spPr>
              <a:gradFill rotWithShape="1">
                <a:gsLst>
                  <a:gs pos="0">
                    <a:schemeClr val="accent5">
                      <a:lumMod val="60000"/>
                      <a:shade val="40000"/>
                      <a:satMod val="155000"/>
                    </a:schemeClr>
                  </a:gs>
                  <a:gs pos="65000">
                    <a:schemeClr val="accent5">
                      <a:lumMod val="60000"/>
                      <a:shade val="85000"/>
                      <a:satMod val="155000"/>
                    </a:schemeClr>
                  </a:gs>
                  <a:gs pos="100000">
                    <a:schemeClr val="accent5">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5-3D30-4BCD-BA47-B4264D961E6D}"/>
              </c:ext>
            </c:extLst>
          </c:dPt>
          <c:dLbls>
            <c:dLbl>
              <c:idx val="0"/>
              <c:layout>
                <c:manualLayout>
                  <c:x val="-5.6862026196672875E-2"/>
                  <c:y val="-1.038766956591418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30-4BCD-BA47-B4264D961E6D}"/>
                </c:ext>
              </c:extLst>
            </c:dLbl>
            <c:dLbl>
              <c:idx val="1"/>
              <c:layout>
                <c:manualLayout>
                  <c:x val="-7.7745383867832843E-3"/>
                  <c:y val="-9.1954045181535903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30-4BCD-BA47-B4264D961E6D}"/>
                </c:ext>
              </c:extLst>
            </c:dLbl>
            <c:dLbl>
              <c:idx val="2"/>
              <c:layout>
                <c:manualLayout>
                  <c:x val="-1.3605442176870748E-2"/>
                  <c:y val="2.508921473176208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30-4BCD-BA47-B4264D961E6D}"/>
                </c:ext>
              </c:extLst>
            </c:dLbl>
            <c:dLbl>
              <c:idx val="3"/>
              <c:layout>
                <c:manualLayout>
                  <c:x val="0"/>
                  <c:y val="-2.852095900587304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30-4BCD-BA47-B4264D961E6D}"/>
                </c:ext>
              </c:extLst>
            </c:dLbl>
            <c:dLbl>
              <c:idx val="4"/>
              <c:layout>
                <c:manualLayout>
                  <c:x val="0"/>
                  <c:y val="-0.1254212146912154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30-4BCD-BA47-B4264D961E6D}"/>
                </c:ext>
              </c:extLst>
            </c:dLbl>
            <c:dLbl>
              <c:idx val="5"/>
              <c:layout>
                <c:manualLayout>
                  <c:x val="3.9492248443113984E-2"/>
                  <c:y val="-6.743296646645957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30-4BCD-BA47-B4264D961E6D}"/>
                </c:ext>
              </c:extLst>
            </c:dLbl>
            <c:dLbl>
              <c:idx val="7"/>
              <c:layout>
                <c:manualLayout>
                  <c:x val="-1.7793591813042315E-2"/>
                  <c:y val="-4.691166127859775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30-4BCD-BA47-B4264D961E6D}"/>
                </c:ext>
              </c:extLst>
            </c:dLbl>
            <c:dLbl>
              <c:idx val="10"/>
              <c:layout>
                <c:manualLayout>
                  <c:x val="3.3342668901081243E-2"/>
                  <c:y val="-9.506986335290996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30-4BCD-BA47-B4264D961E6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s-CO"/>
              </a:p>
            </c:txPr>
            <c:dLblPos val="outEnd"/>
            <c:showLegendKey val="0"/>
            <c:showVal val="1"/>
            <c:showCatName val="1"/>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GRAFICAS!$A$31:$A$44</c15:sqref>
                  </c15:fullRef>
                </c:ext>
              </c:extLst>
              <c:f>(GRAFICAS!$A$31:$A$38,GRAFICAS!$A$40:$A$42)</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GRAFICAS!$D$31:$D$44</c15:sqref>
                  </c15:fullRef>
                </c:ext>
              </c:extLst>
              <c:f>(GRAFICAS!$D$31:$D$38,GRAFICAS!$D$40:$D$42)</c:f>
              <c:numCache>
                <c:formatCode>0.0%</c:formatCode>
                <c:ptCount val="11"/>
                <c:pt idx="0">
                  <c:v>8.1938121235404046E-2</c:v>
                </c:pt>
                <c:pt idx="1">
                  <c:v>1.0110714910537374E-2</c:v>
                </c:pt>
                <c:pt idx="2">
                  <c:v>9.0902982224146292E-2</c:v>
                </c:pt>
                <c:pt idx="3">
                  <c:v>0.13553020461498741</c:v>
                </c:pt>
                <c:pt idx="4">
                  <c:v>1.9151694386250001E-2</c:v>
                </c:pt>
                <c:pt idx="5">
                  <c:v>0.27831008405554247</c:v>
                </c:pt>
                <c:pt idx="6">
                  <c:v>3.6392988263461268E-2</c:v>
                </c:pt>
                <c:pt idx="7">
                  <c:v>0.11121939382832143</c:v>
                </c:pt>
                <c:pt idx="8">
                  <c:v>0.11211936256981181</c:v>
                </c:pt>
                <c:pt idx="9">
                  <c:v>9.4840125350368315E-2</c:v>
                </c:pt>
                <c:pt idx="10">
                  <c:v>2.9484328561169629E-2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6-3D30-4BCD-BA47-B4264D961E6D}"/>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6A42A404-B2A4-43B0-8850-C05E574B7BE6}" type="presOf" srcId="{68F7D726-AF0A-4AF7-9546-A7EDBD1F3B11}" destId="{96B3249A-9A0B-43AB-8EDB-F95E519C1FB5}" srcOrd="0" destOrd="0" presId="urn:microsoft.com/office/officeart/2005/8/layout/arrow6"/>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D3BFB3CE-2905-4DD3-8121-2E93B91E072D}" type="presOf" srcId="{E74D16AB-5F8F-4E8F-BC84-5572B0FB785A}" destId="{6C04C486-E73C-44D2-8447-1F2617F66B56}" srcOrd="0" destOrd="0" presId="urn:microsoft.com/office/officeart/2005/8/layout/arrow6"/>
    <dgm:cxn modelId="{9ED53EE4-B171-4636-9D99-1391B42ECD4C}" type="presOf" srcId="{68F7D726-AF0A-4AF7-9546-A7EDBD1F3B11}" destId="{96B3249A-9A0B-43AB-8EDB-F95E519C1FB5}" srcOrd="0" destOrd="0" presId="urn:microsoft.com/office/officeart/2005/8/layout/arrow6"/>
    <dgm:cxn modelId="{C02A1CFD-86E8-433E-8EFB-0A64E4667B09}" type="presOf" srcId="{0F8C2BCC-AA10-4984-8155-700AB3494C7E}" destId="{10ABE0D2-B663-4ECD-81F0-F5199053308E}" srcOrd="0" destOrd="0" presId="urn:microsoft.com/office/officeart/2005/8/layout/arrow6"/>
    <dgm:cxn modelId="{B5F4BA79-D061-4F92-A5F8-41BBAF32F8AB}" type="presParOf" srcId="{6C04C486-E73C-44D2-8447-1F2617F66B56}" destId="{6E188A49-09A8-4F2B-828D-D1856F63D85D}" srcOrd="0" destOrd="0" presId="urn:microsoft.com/office/officeart/2005/8/layout/arrow6"/>
    <dgm:cxn modelId="{9329588E-590B-473C-97CA-8C04CAF05907}" type="presParOf" srcId="{6C04C486-E73C-44D2-8447-1F2617F66B56}" destId="{10ABE0D2-B663-4ECD-81F0-F5199053308E}" srcOrd="1" destOrd="0" presId="urn:microsoft.com/office/officeart/2005/8/layout/arrow6"/>
    <dgm:cxn modelId="{44BEF34C-1625-4243-873E-CCFED4B88335}"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A972822E-36EE-4DAC-84C3-99917CE43510}" type="presOf" srcId="{0F8C2BCC-AA10-4984-8155-700AB3494C7E}" destId="{10ABE0D2-B663-4ECD-81F0-F5199053308E}" srcOrd="0" destOrd="0" presId="urn:microsoft.com/office/officeart/2005/8/layout/arrow6"/>
    <dgm:cxn modelId="{28CFF940-33A4-467A-9839-0471E482556F}" type="presOf" srcId="{E74D16AB-5F8F-4E8F-BC84-5572B0FB785A}" destId="{6C04C486-E73C-44D2-8447-1F2617F66B56}"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B6C2B6FE-57D0-4BF4-AAA6-0097CF1BAC7E}" type="presOf" srcId="{68F7D726-AF0A-4AF7-9546-A7EDBD1F3B11}" destId="{96B3249A-9A0B-43AB-8EDB-F95E519C1FB5}" srcOrd="0" destOrd="0" presId="urn:microsoft.com/office/officeart/2005/8/layout/arrow6"/>
    <dgm:cxn modelId="{88793D64-FFE2-48FE-A178-17344B72E725}" type="presParOf" srcId="{6C04C486-E73C-44D2-8447-1F2617F66B56}" destId="{6E188A49-09A8-4F2B-828D-D1856F63D85D}" srcOrd="0" destOrd="0" presId="urn:microsoft.com/office/officeart/2005/8/layout/arrow6"/>
    <dgm:cxn modelId="{C4F07AA1-BCF9-4E3E-BB22-8F8DBD9F5A0D}" type="presParOf" srcId="{6C04C486-E73C-44D2-8447-1F2617F66B56}" destId="{10ABE0D2-B663-4ECD-81F0-F5199053308E}" srcOrd="1" destOrd="0" presId="urn:microsoft.com/office/officeart/2005/8/layout/arrow6"/>
    <dgm:cxn modelId="{6DAD2D65-F729-4C4D-AE97-34494E008101}"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26244"/>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39591"/>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39591"/>
        <a:ext cx="534352" cy="317373"/>
      </dsp:txXfrm>
    </dsp:sp>
    <dsp:sp modelId="{96B3249A-9A0B-43AB-8EDB-F95E519C1FB5}">
      <dsp:nvSpPr>
        <dsp:cNvPr id="0" name=""/>
        <dsp:cNvSpPr/>
      </dsp:nvSpPr>
      <dsp:spPr>
        <a:xfrm>
          <a:off x="809625" y="643223"/>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43223"/>
        <a:ext cx="631507" cy="31737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335756"/>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449104"/>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449104"/>
        <a:ext cx="534352" cy="317373"/>
      </dsp:txXfrm>
    </dsp:sp>
    <dsp:sp modelId="{96B3249A-9A0B-43AB-8EDB-F95E519C1FB5}">
      <dsp:nvSpPr>
        <dsp:cNvPr id="0" name=""/>
        <dsp:cNvSpPr/>
      </dsp:nvSpPr>
      <dsp:spPr>
        <a:xfrm>
          <a:off x="809625" y="552736"/>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552736"/>
        <a:ext cx="631507" cy="317373"/>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199761"/>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313108"/>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313108"/>
        <a:ext cx="534352" cy="317373"/>
      </dsp:txXfrm>
    </dsp:sp>
    <dsp:sp modelId="{96B3249A-9A0B-43AB-8EDB-F95E519C1FB5}">
      <dsp:nvSpPr>
        <dsp:cNvPr id="0" name=""/>
        <dsp:cNvSpPr/>
      </dsp:nvSpPr>
      <dsp:spPr>
        <a:xfrm>
          <a:off x="809625" y="416740"/>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416740"/>
        <a:ext cx="631507" cy="317373"/>
      </dsp:txXfrm>
    </dsp:sp>
  </dsp:spTree>
</dsp:drawing>
</file>

<file path=xl/diagrams/layout1.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2.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3.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hyperlink" Target="#CONTENIDO!A1"/><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3" Type="http://schemas.openxmlformats.org/officeDocument/2006/relationships/diagramData" Target="../diagrams/data2.xml"/><Relationship Id="rId7" Type="http://schemas.microsoft.com/office/2007/relationships/diagramDrawing" Target="../diagrams/drawing2.xml"/><Relationship Id="rId2" Type="http://schemas.openxmlformats.org/officeDocument/2006/relationships/hyperlink" Target="#CONTENIDO!A1"/><Relationship Id="rId1" Type="http://schemas.openxmlformats.org/officeDocument/2006/relationships/chart" Target="../charts/chart1.xml"/><Relationship Id="rId6" Type="http://schemas.openxmlformats.org/officeDocument/2006/relationships/diagramColors" Target="../diagrams/colors2.xml"/><Relationship Id="rId5" Type="http://schemas.openxmlformats.org/officeDocument/2006/relationships/diagramQuickStyle" Target="../diagrams/quickStyle2.xml"/><Relationship Id="rId4" Type="http://schemas.openxmlformats.org/officeDocument/2006/relationships/diagramLayout" Target="../diagrams/layout2.xml"/></Relationships>
</file>

<file path=xl/drawings/_rels/drawing3.xml.rels><?xml version="1.0" encoding="UTF-8" standalone="yes"?>
<Relationships xmlns="http://schemas.openxmlformats.org/package/2006/relationships"><Relationship Id="rId8" Type="http://schemas.microsoft.com/office/2007/relationships/diagramDrawing" Target="../diagrams/drawing3.xml"/><Relationship Id="rId3" Type="http://schemas.openxmlformats.org/officeDocument/2006/relationships/hyperlink" Target="#CONTENIDO!A1"/><Relationship Id="rId7" Type="http://schemas.openxmlformats.org/officeDocument/2006/relationships/diagramColors" Target="../diagrams/colors3.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diagramQuickStyle" Target="../diagrams/quickStyle3.xml"/><Relationship Id="rId5" Type="http://schemas.openxmlformats.org/officeDocument/2006/relationships/diagramLayout" Target="../diagrams/layout3.xml"/><Relationship Id="rId4" Type="http://schemas.openxmlformats.org/officeDocument/2006/relationships/diagramData" Target="../diagrams/data3.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8</xdr:col>
      <xdr:colOff>400050</xdr:colOff>
      <xdr:row>11</xdr:row>
      <xdr:rowOff>42863</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85F74C15-C711-40FF-9AB2-9C60D510C3E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428624</xdr:colOff>
      <xdr:row>1</xdr:row>
      <xdr:rowOff>19050</xdr:rowOff>
    </xdr:from>
    <xdr:to>
      <xdr:col>14</xdr:col>
      <xdr:colOff>666750</xdr:colOff>
      <xdr:row>17</xdr:row>
      <xdr:rowOff>47625</xdr:rowOff>
    </xdr:to>
    <xdr:graphicFrame macro="">
      <xdr:nvGraphicFramePr>
        <xdr:cNvPr id="2" name="3 Gráfico">
          <a:extLst>
            <a:ext uri="{FF2B5EF4-FFF2-40B4-BE49-F238E27FC236}">
              <a16:creationId xmlns:a16="http://schemas.microsoft.com/office/drawing/2014/main" id="{9C3A4419-B14A-4455-AE15-6F896362BB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714375</xdr:colOff>
      <xdr:row>1</xdr:row>
      <xdr:rowOff>28575</xdr:rowOff>
    </xdr:from>
    <xdr:to>
      <xdr:col>17</xdr:col>
      <xdr:colOff>47625</xdr:colOff>
      <xdr:row>5</xdr:row>
      <xdr:rowOff>157163</xdr:rowOff>
    </xdr:to>
    <xdr:graphicFrame macro="">
      <xdr:nvGraphicFramePr>
        <xdr:cNvPr id="3" name="Diagrama 2">
          <a:hlinkClick xmlns:r="http://schemas.openxmlformats.org/officeDocument/2006/relationships" r:id="rId2"/>
          <a:extLst>
            <a:ext uri="{FF2B5EF4-FFF2-40B4-BE49-F238E27FC236}">
              <a16:creationId xmlns:a16="http://schemas.microsoft.com/office/drawing/2014/main" id="{51452E65-2AEE-489A-8F31-00B209B2DB8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2116</xdr:colOff>
      <xdr:row>1</xdr:row>
      <xdr:rowOff>161924</xdr:rowOff>
    </xdr:from>
    <xdr:to>
      <xdr:col>16</xdr:col>
      <xdr:colOff>9525</xdr:colOff>
      <xdr:row>24</xdr:row>
      <xdr:rowOff>161924</xdr:rowOff>
    </xdr:to>
    <xdr:graphicFrame macro="">
      <xdr:nvGraphicFramePr>
        <xdr:cNvPr id="2" name="Gráfico 1">
          <a:extLst>
            <a:ext uri="{FF2B5EF4-FFF2-40B4-BE49-F238E27FC236}">
              <a16:creationId xmlns:a16="http://schemas.microsoft.com/office/drawing/2014/main" id="{BACD0E85-89C4-4918-8A7E-33B942B697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7409</xdr:rowOff>
    </xdr:from>
    <xdr:to>
      <xdr:col>6</xdr:col>
      <xdr:colOff>0</xdr:colOff>
      <xdr:row>26</xdr:row>
      <xdr:rowOff>112183</xdr:rowOff>
    </xdr:to>
    <xdr:graphicFrame macro="">
      <xdr:nvGraphicFramePr>
        <xdr:cNvPr id="3" name="Gráfico 2">
          <a:extLst>
            <a:ext uri="{FF2B5EF4-FFF2-40B4-BE49-F238E27FC236}">
              <a16:creationId xmlns:a16="http://schemas.microsoft.com/office/drawing/2014/main" id="{62E9CF8B-D71B-4DF8-A86A-97B35CF799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761999</xdr:colOff>
      <xdr:row>27</xdr:row>
      <xdr:rowOff>0</xdr:rowOff>
    </xdr:from>
    <xdr:to>
      <xdr:col>14</xdr:col>
      <xdr:colOff>752475</xdr:colOff>
      <xdr:row>42</xdr:row>
      <xdr:rowOff>152400</xdr:rowOff>
    </xdr:to>
    <xdr:sp macro="" textlink="">
      <xdr:nvSpPr>
        <xdr:cNvPr id="4" name="CuadroTexto 3">
          <a:extLst>
            <a:ext uri="{FF2B5EF4-FFF2-40B4-BE49-F238E27FC236}">
              <a16:creationId xmlns:a16="http://schemas.microsoft.com/office/drawing/2014/main" id="{2097295F-F0FA-4003-9CD3-47CCE9E10B86}"/>
            </a:ext>
          </a:extLst>
        </xdr:cNvPr>
        <xdr:cNvSpPr txBox="1"/>
      </xdr:nvSpPr>
      <xdr:spPr>
        <a:xfrm>
          <a:off x="7305674" y="4533900"/>
          <a:ext cx="6086476" cy="2790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u="sng">
              <a:solidFill>
                <a:schemeClr val="dk1"/>
              </a:solidFill>
              <a:effectLst/>
              <a:latin typeface="+mn-lt"/>
              <a:ea typeface="+mn-ea"/>
              <a:cs typeface="+mn-cs"/>
            </a:rPr>
            <a:t>Los COSTOS TOTALES tuvieron una variación del</a:t>
          </a:r>
          <a:r>
            <a:rPr lang="es-CO" sz="1100" u="sng" baseline="0">
              <a:solidFill>
                <a:schemeClr val="dk1"/>
              </a:solidFill>
              <a:effectLst/>
              <a:latin typeface="+mn-lt"/>
              <a:ea typeface="+mn-ea"/>
              <a:cs typeface="+mn-cs"/>
            </a:rPr>
            <a:t> -25</a:t>
          </a:r>
          <a:r>
            <a:rPr lang="es-CO" sz="1100" u="sng">
              <a:solidFill>
                <a:schemeClr val="dk1"/>
              </a:solidFill>
              <a:effectLst/>
              <a:latin typeface="+mn-lt"/>
              <a:ea typeface="+mn-ea"/>
              <a:cs typeface="+mn-cs"/>
            </a:rPr>
            <a:t>% en relación al II semestre del 2020</a:t>
          </a:r>
          <a:endParaRPr lang="es-CO" sz="1100">
            <a:solidFill>
              <a:schemeClr val="dk1"/>
            </a:solidFill>
            <a:effectLst/>
            <a:latin typeface="+mn-lt"/>
            <a:ea typeface="+mn-ea"/>
            <a:cs typeface="+mn-cs"/>
          </a:endParaRPr>
        </a:p>
        <a:p>
          <a:endParaRPr lang="es-CO" sz="1100">
            <a:solidFill>
              <a:schemeClr val="dk1"/>
            </a:solidFill>
            <a:effectLst/>
            <a:latin typeface="+mn-lt"/>
            <a:ea typeface="+mn-ea"/>
            <a:cs typeface="+mn-cs"/>
          </a:endParaRPr>
        </a:p>
        <a:p>
          <a:r>
            <a:rPr lang="es-CO" sz="1100" b="1" u="sng">
              <a:solidFill>
                <a:schemeClr val="dk1"/>
              </a:solidFill>
              <a:effectLst/>
              <a:latin typeface="+mn-lt"/>
              <a:ea typeface="+mn-ea"/>
              <a:cs typeface="+mn-cs"/>
            </a:rPr>
            <a:t>COSTOS DIRECTOS</a:t>
          </a:r>
          <a:r>
            <a:rPr lang="es-CO" sz="1100" b="1">
              <a:solidFill>
                <a:schemeClr val="dk1"/>
              </a:solidFill>
              <a:effectLst/>
              <a:latin typeface="+mn-lt"/>
              <a:ea typeface="+mn-ea"/>
              <a:cs typeface="+mn-cs"/>
            </a:rPr>
            <a:t>: </a:t>
          </a:r>
          <a:r>
            <a:rPr lang="es-CO" sz="1100">
              <a:solidFill>
                <a:schemeClr val="dk1"/>
              </a:solidFill>
              <a:effectLst/>
              <a:latin typeface="+mn-lt"/>
              <a:ea typeface="+mn-ea"/>
              <a:cs typeface="+mn-cs"/>
            </a:rPr>
            <a:t>Representaron un 76% de paticipación y una variación porcentual de -15%, indicando un decrimento de $2.822.207 pesos promedio. Por causas atribuibles</a:t>
          </a:r>
          <a:r>
            <a:rPr lang="es-CO" sz="1100" baseline="0">
              <a:solidFill>
                <a:schemeClr val="dk1"/>
              </a:solidFill>
              <a:effectLst/>
              <a:latin typeface="+mn-lt"/>
              <a:ea typeface="+mn-ea"/>
              <a:cs typeface="+mn-cs"/>
            </a:rPr>
            <a:t> a la reactivación de las operaciones aéreas llegando a cifras Pre-pandemia, se refleja una variación exponencial en la depreciación de un -66.5% de disminución debido a que la flota que inicio operaciones es mas joven, el mantenimiento y los seguros presentaron disminuciones del 47% y el 63% respectivamente, mientras que el indicador de combustible tuvo una participación del 28% con una variación del 93.4%</a:t>
          </a:r>
        </a:p>
        <a:p>
          <a:endParaRPr lang="es-CO" sz="1100">
            <a:solidFill>
              <a:schemeClr val="dk1"/>
            </a:solidFill>
            <a:effectLst/>
            <a:latin typeface="+mn-lt"/>
            <a:ea typeface="+mn-ea"/>
            <a:cs typeface="+mn-cs"/>
          </a:endParaRPr>
        </a:p>
        <a:p>
          <a:r>
            <a:rPr lang="es-CO" sz="1100">
              <a:solidFill>
                <a:schemeClr val="dk1"/>
              </a:solidFill>
              <a:effectLst/>
              <a:latin typeface="+mn-lt"/>
              <a:ea typeface="+mn-ea"/>
              <a:cs typeface="+mn-cs"/>
            </a:rPr>
            <a:t>En relación a los </a:t>
          </a:r>
          <a:r>
            <a:rPr lang="es-CO" sz="1100" b="1" u="sng">
              <a:solidFill>
                <a:schemeClr val="dk1"/>
              </a:solidFill>
              <a:effectLst/>
              <a:latin typeface="+mn-lt"/>
              <a:ea typeface="+mn-ea"/>
              <a:cs typeface="+mn-cs"/>
            </a:rPr>
            <a:t>COSTOS INDIRECTOS</a:t>
          </a:r>
          <a:r>
            <a:rPr lang="es-CO" sz="1100" b="1">
              <a:solidFill>
                <a:schemeClr val="dk1"/>
              </a:solidFill>
              <a:effectLst/>
              <a:latin typeface="+mn-lt"/>
              <a:ea typeface="+mn-ea"/>
              <a:cs typeface="+mn-cs"/>
            </a:rPr>
            <a:t> </a:t>
          </a:r>
          <a:r>
            <a:rPr lang="es-CO" sz="1100" b="0">
              <a:solidFill>
                <a:schemeClr val="dk1"/>
              </a:solidFill>
              <a:effectLst/>
              <a:latin typeface="+mn-lt"/>
              <a:ea typeface="+mn-ea"/>
              <a:cs typeface="+mn-cs"/>
            </a:rPr>
            <a:t>estos</a:t>
          </a:r>
          <a:r>
            <a:rPr lang="es-CO" sz="1100" b="0" baseline="0">
              <a:solidFill>
                <a:schemeClr val="dk1"/>
              </a:solidFill>
              <a:effectLst/>
              <a:latin typeface="+mn-lt"/>
              <a:ea typeface="+mn-ea"/>
              <a:cs typeface="+mn-cs"/>
            </a:rPr>
            <a:t> tuvieron una participación del 24%, con una disminución del 45%, estos debido a que los costos Administrativos, ventas y financieros presentaron caidas porcentuales debido a una rapida reactivación del sector aéreo.</a:t>
          </a:r>
        </a:p>
        <a:p>
          <a:endParaRPr lang="es-CO" sz="1100" b="0" i="0" u="none" strike="noStrike" baseline="0">
            <a:solidFill>
              <a:schemeClr val="dk1"/>
            </a:solidFill>
            <a:effectLst/>
            <a:latin typeface="+mn-lt"/>
            <a:ea typeface="+mn-ea"/>
            <a:cs typeface="+mn-cs"/>
          </a:endParaRPr>
        </a:p>
        <a:p>
          <a:r>
            <a:rPr lang="es-CO" sz="1100" b="0" i="0" u="none" strike="noStrike" baseline="0">
              <a:solidFill>
                <a:schemeClr val="dk1"/>
              </a:solidFill>
              <a:effectLst/>
              <a:latin typeface="+mn-lt"/>
              <a:ea typeface="+mn-ea"/>
              <a:cs typeface="+mn-cs"/>
            </a:rPr>
            <a:t>Se puede evidenciar que las horas bloque se incrementaron en un 303%, por el la reactivación de las rutas aéreas comparado con el II Semestre de 2020, al igual que un incremento en la flota del 47.2% con 50 aeronaves mas dentro del mercado domestico.</a:t>
          </a:r>
        </a:p>
      </xdr:txBody>
    </xdr:sp>
    <xdr:clientData/>
  </xdr:twoCellAnchor>
  <xdr:twoCellAnchor>
    <xdr:from>
      <xdr:col>16</xdr:col>
      <xdr:colOff>709084</xdr:colOff>
      <xdr:row>1</xdr:row>
      <xdr:rowOff>0</xdr:rowOff>
    </xdr:from>
    <xdr:to>
      <xdr:col>19</xdr:col>
      <xdr:colOff>42334</xdr:colOff>
      <xdr:row>6</xdr:row>
      <xdr:rowOff>132822</xdr:rowOff>
    </xdr:to>
    <xdr:graphicFrame macro="">
      <xdr:nvGraphicFramePr>
        <xdr:cNvPr id="5" name="Diagrama 4">
          <a:hlinkClick xmlns:r="http://schemas.openxmlformats.org/officeDocument/2006/relationships" r:id="rId3"/>
          <a:extLst>
            <a:ext uri="{FF2B5EF4-FFF2-40B4-BE49-F238E27FC236}">
              <a16:creationId xmlns:a16="http://schemas.microsoft.com/office/drawing/2014/main" id="{ABD94E7B-1AA8-43E7-B210-ECF08A5144C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611E4-20DE-4D09-88D8-F1A7C8089DC2}">
  <dimension ref="A1:B18"/>
  <sheetViews>
    <sheetView tabSelected="1" workbookViewId="0">
      <selection activeCell="B19" sqref="B19"/>
    </sheetView>
  </sheetViews>
  <sheetFormatPr baseColWidth="10" defaultRowHeight="15" x14ac:dyDescent="0.25"/>
  <cols>
    <col min="1" max="1" width="11.42578125" style="30"/>
    <col min="2" max="2" width="121.85546875" style="30" customWidth="1"/>
    <col min="3" max="257" width="11.42578125" style="30"/>
    <col min="258" max="258" width="121.85546875" style="30" customWidth="1"/>
    <col min="259" max="513" width="11.42578125" style="30"/>
    <col min="514" max="514" width="121.85546875" style="30" customWidth="1"/>
    <col min="515" max="769" width="11.42578125" style="30"/>
    <col min="770" max="770" width="121.85546875" style="30" customWidth="1"/>
    <col min="771" max="1025" width="11.42578125" style="30"/>
    <col min="1026" max="1026" width="121.85546875" style="30" customWidth="1"/>
    <col min="1027" max="1281" width="11.42578125" style="30"/>
    <col min="1282" max="1282" width="121.85546875" style="30" customWidth="1"/>
    <col min="1283" max="1537" width="11.42578125" style="30"/>
    <col min="1538" max="1538" width="121.85546875" style="30" customWidth="1"/>
    <col min="1539" max="1793" width="11.42578125" style="30"/>
    <col min="1794" max="1794" width="121.85546875" style="30" customWidth="1"/>
    <col min="1795" max="2049" width="11.42578125" style="30"/>
    <col min="2050" max="2050" width="121.85546875" style="30" customWidth="1"/>
    <col min="2051" max="2305" width="11.42578125" style="30"/>
    <col min="2306" max="2306" width="121.85546875" style="30" customWidth="1"/>
    <col min="2307" max="2561" width="11.42578125" style="30"/>
    <col min="2562" max="2562" width="121.85546875" style="30" customWidth="1"/>
    <col min="2563" max="2817" width="11.42578125" style="30"/>
    <col min="2818" max="2818" width="121.85546875" style="30" customWidth="1"/>
    <col min="2819" max="3073" width="11.42578125" style="30"/>
    <col min="3074" max="3074" width="121.85546875" style="30" customWidth="1"/>
    <col min="3075" max="3329" width="11.42578125" style="30"/>
    <col min="3330" max="3330" width="121.85546875" style="30" customWidth="1"/>
    <col min="3331" max="3585" width="11.42578125" style="30"/>
    <col min="3586" max="3586" width="121.85546875" style="30" customWidth="1"/>
    <col min="3587" max="3841" width="11.42578125" style="30"/>
    <col min="3842" max="3842" width="121.85546875" style="30" customWidth="1"/>
    <col min="3843" max="4097" width="11.42578125" style="30"/>
    <col min="4098" max="4098" width="121.85546875" style="30" customWidth="1"/>
    <col min="4099" max="4353" width="11.42578125" style="30"/>
    <col min="4354" max="4354" width="121.85546875" style="30" customWidth="1"/>
    <col min="4355" max="4609" width="11.42578125" style="30"/>
    <col min="4610" max="4610" width="121.85546875" style="30" customWidth="1"/>
    <col min="4611" max="4865" width="11.42578125" style="30"/>
    <col min="4866" max="4866" width="121.85546875" style="30" customWidth="1"/>
    <col min="4867" max="5121" width="11.42578125" style="30"/>
    <col min="5122" max="5122" width="121.85546875" style="30" customWidth="1"/>
    <col min="5123" max="5377" width="11.42578125" style="30"/>
    <col min="5378" max="5378" width="121.85546875" style="30" customWidth="1"/>
    <col min="5379" max="5633" width="11.42578125" style="30"/>
    <col min="5634" max="5634" width="121.85546875" style="30" customWidth="1"/>
    <col min="5635" max="5889" width="11.42578125" style="30"/>
    <col min="5890" max="5890" width="121.85546875" style="30" customWidth="1"/>
    <col min="5891" max="6145" width="11.42578125" style="30"/>
    <col min="6146" max="6146" width="121.85546875" style="30" customWidth="1"/>
    <col min="6147" max="6401" width="11.42578125" style="30"/>
    <col min="6402" max="6402" width="121.85546875" style="30" customWidth="1"/>
    <col min="6403" max="6657" width="11.42578125" style="30"/>
    <col min="6658" max="6658" width="121.85546875" style="30" customWidth="1"/>
    <col min="6659" max="6913" width="11.42578125" style="30"/>
    <col min="6914" max="6914" width="121.85546875" style="30" customWidth="1"/>
    <col min="6915" max="7169" width="11.42578125" style="30"/>
    <col min="7170" max="7170" width="121.85546875" style="30" customWidth="1"/>
    <col min="7171" max="7425" width="11.42578125" style="30"/>
    <col min="7426" max="7426" width="121.85546875" style="30" customWidth="1"/>
    <col min="7427" max="7681" width="11.42578125" style="30"/>
    <col min="7682" max="7682" width="121.85546875" style="30" customWidth="1"/>
    <col min="7683" max="7937" width="11.42578125" style="30"/>
    <col min="7938" max="7938" width="121.85546875" style="30" customWidth="1"/>
    <col min="7939" max="8193" width="11.42578125" style="30"/>
    <col min="8194" max="8194" width="121.85546875" style="30" customWidth="1"/>
    <col min="8195" max="8449" width="11.42578125" style="30"/>
    <col min="8450" max="8450" width="121.85546875" style="30" customWidth="1"/>
    <col min="8451" max="8705" width="11.42578125" style="30"/>
    <col min="8706" max="8706" width="121.85546875" style="30" customWidth="1"/>
    <col min="8707" max="8961" width="11.42578125" style="30"/>
    <col min="8962" max="8962" width="121.85546875" style="30" customWidth="1"/>
    <col min="8963" max="9217" width="11.42578125" style="30"/>
    <col min="9218" max="9218" width="121.85546875" style="30" customWidth="1"/>
    <col min="9219" max="9473" width="11.42578125" style="30"/>
    <col min="9474" max="9474" width="121.85546875" style="30" customWidth="1"/>
    <col min="9475" max="9729" width="11.42578125" style="30"/>
    <col min="9730" max="9730" width="121.85546875" style="30" customWidth="1"/>
    <col min="9731" max="9985" width="11.42578125" style="30"/>
    <col min="9986" max="9986" width="121.85546875" style="30" customWidth="1"/>
    <col min="9987" max="10241" width="11.42578125" style="30"/>
    <col min="10242" max="10242" width="121.85546875" style="30" customWidth="1"/>
    <col min="10243" max="10497" width="11.42578125" style="30"/>
    <col min="10498" max="10498" width="121.85546875" style="30" customWidth="1"/>
    <col min="10499" max="10753" width="11.42578125" style="30"/>
    <col min="10754" max="10754" width="121.85546875" style="30" customWidth="1"/>
    <col min="10755" max="11009" width="11.42578125" style="30"/>
    <col min="11010" max="11010" width="121.85546875" style="30" customWidth="1"/>
    <col min="11011" max="11265" width="11.42578125" style="30"/>
    <col min="11266" max="11266" width="121.85546875" style="30" customWidth="1"/>
    <col min="11267" max="11521" width="11.42578125" style="30"/>
    <col min="11522" max="11522" width="121.85546875" style="30" customWidth="1"/>
    <col min="11523" max="11777" width="11.42578125" style="30"/>
    <col min="11778" max="11778" width="121.85546875" style="30" customWidth="1"/>
    <col min="11779" max="12033" width="11.42578125" style="30"/>
    <col min="12034" max="12034" width="121.85546875" style="30" customWidth="1"/>
    <col min="12035" max="12289" width="11.42578125" style="30"/>
    <col min="12290" max="12290" width="121.85546875" style="30" customWidth="1"/>
    <col min="12291" max="12545" width="11.42578125" style="30"/>
    <col min="12546" max="12546" width="121.85546875" style="30" customWidth="1"/>
    <col min="12547" max="12801" width="11.42578125" style="30"/>
    <col min="12802" max="12802" width="121.85546875" style="30" customWidth="1"/>
    <col min="12803" max="13057" width="11.42578125" style="30"/>
    <col min="13058" max="13058" width="121.85546875" style="30" customWidth="1"/>
    <col min="13059" max="13313" width="11.42578125" style="30"/>
    <col min="13314" max="13314" width="121.85546875" style="30" customWidth="1"/>
    <col min="13315" max="13569" width="11.42578125" style="30"/>
    <col min="13570" max="13570" width="121.85546875" style="30" customWidth="1"/>
    <col min="13571" max="13825" width="11.42578125" style="30"/>
    <col min="13826" max="13826" width="121.85546875" style="30" customWidth="1"/>
    <col min="13827" max="14081" width="11.42578125" style="30"/>
    <col min="14082" max="14082" width="121.85546875" style="30" customWidth="1"/>
    <col min="14083" max="14337" width="11.42578125" style="30"/>
    <col min="14338" max="14338" width="121.85546875" style="30" customWidth="1"/>
    <col min="14339" max="14593" width="11.42578125" style="30"/>
    <col min="14594" max="14594" width="121.85546875" style="30" customWidth="1"/>
    <col min="14595" max="14849" width="11.42578125" style="30"/>
    <col min="14850" max="14850" width="121.85546875" style="30" customWidth="1"/>
    <col min="14851" max="15105" width="11.42578125" style="30"/>
    <col min="15106" max="15106" width="121.85546875" style="30" customWidth="1"/>
    <col min="15107" max="15361" width="11.42578125" style="30"/>
    <col min="15362" max="15362" width="121.85546875" style="30" customWidth="1"/>
    <col min="15363" max="15617" width="11.42578125" style="30"/>
    <col min="15618" max="15618" width="121.85546875" style="30" customWidth="1"/>
    <col min="15619" max="15873" width="11.42578125" style="30"/>
    <col min="15874" max="15874" width="121.85546875" style="30" customWidth="1"/>
    <col min="15875" max="16129" width="11.42578125" style="30"/>
    <col min="16130" max="16130" width="121.85546875" style="30" customWidth="1"/>
    <col min="16131" max="16384" width="11.42578125" style="30"/>
  </cols>
  <sheetData>
    <row r="1" spans="1:2" ht="24" thickBot="1" x14ac:dyDescent="0.4">
      <c r="A1" s="93" t="s">
        <v>310</v>
      </c>
      <c r="B1" s="94"/>
    </row>
    <row r="2" spans="1:2" ht="15.75" thickBot="1" x14ac:dyDescent="0.3"/>
    <row r="3" spans="1:2" ht="24" thickBot="1" x14ac:dyDescent="0.4">
      <c r="A3" s="95" t="s">
        <v>502</v>
      </c>
      <c r="B3" s="96"/>
    </row>
    <row r="4" spans="1:2" ht="15.75" thickBot="1" x14ac:dyDescent="0.3"/>
    <row r="5" spans="1:2" ht="24" thickBot="1" x14ac:dyDescent="0.4">
      <c r="A5" s="35" t="s">
        <v>309</v>
      </c>
      <c r="B5" s="35" t="s">
        <v>308</v>
      </c>
    </row>
    <row r="6" spans="1:2" ht="20.25" x14ac:dyDescent="0.3">
      <c r="A6" s="32">
        <v>1</v>
      </c>
      <c r="B6" s="34" t="s">
        <v>307</v>
      </c>
    </row>
    <row r="7" spans="1:2" ht="21" thickBot="1" x14ac:dyDescent="0.35">
      <c r="A7" s="33">
        <v>2</v>
      </c>
      <c r="B7" s="31" t="s">
        <v>306</v>
      </c>
    </row>
    <row r="8" spans="1:2" ht="20.25" x14ac:dyDescent="0.3">
      <c r="A8" s="32">
        <v>3</v>
      </c>
      <c r="B8" s="31" t="s">
        <v>503</v>
      </c>
    </row>
    <row r="9" spans="1:2" ht="21" thickBot="1" x14ac:dyDescent="0.35">
      <c r="A9" s="33">
        <v>4</v>
      </c>
      <c r="B9" s="31" t="s">
        <v>305</v>
      </c>
    </row>
    <row r="10" spans="1:2" ht="20.25" x14ac:dyDescent="0.3">
      <c r="A10" s="32">
        <v>5</v>
      </c>
      <c r="B10" s="31" t="s">
        <v>304</v>
      </c>
    </row>
    <row r="11" spans="1:2" ht="21" thickBot="1" x14ac:dyDescent="0.35">
      <c r="A11" s="33">
        <v>6</v>
      </c>
      <c r="B11" s="31" t="s">
        <v>274</v>
      </c>
    </row>
    <row r="12" spans="1:2" ht="20.25" x14ac:dyDescent="0.3">
      <c r="A12" s="32">
        <v>7</v>
      </c>
      <c r="B12" s="31" t="s">
        <v>303</v>
      </c>
    </row>
    <row r="13" spans="1:2" ht="21" thickBot="1" x14ac:dyDescent="0.35">
      <c r="A13" s="33">
        <v>8</v>
      </c>
      <c r="B13" s="31" t="s">
        <v>302</v>
      </c>
    </row>
    <row r="14" spans="1:2" ht="20.25" x14ac:dyDescent="0.3">
      <c r="A14" s="32">
        <v>9</v>
      </c>
      <c r="B14" s="31" t="s">
        <v>301</v>
      </c>
    </row>
    <row r="17" spans="2:2" x14ac:dyDescent="0.25">
      <c r="B17" s="135" t="s">
        <v>517</v>
      </c>
    </row>
    <row r="18" spans="2:2" x14ac:dyDescent="0.25">
      <c r="B18" s="135" t="s">
        <v>518</v>
      </c>
    </row>
  </sheetData>
  <mergeCells count="2">
    <mergeCell ref="A1:B1"/>
    <mergeCell ref="A3:B3"/>
  </mergeCells>
  <hyperlinks>
    <hyperlink ref="B6" location="'Empresa por tipo de aeronave'!A1" display="RELACION EMPRESA - TIPO DE AERONAVE" xr:uid="{4B18A52B-723B-41F2-AA4B-E3DA864F2D77}"/>
    <hyperlink ref="B14" location="'Aviación Agricola'!A1" display="TRABAJOS AEREOS ESPECIALES - AVIACION AGRICOLA" xr:uid="{558BD5D0-D7FB-4A2E-AFA1-0882E7C7CC78}"/>
    <hyperlink ref="B13" location="'Trabajos Aereos Especiales'!A1" display="TRABAJOS AEREOS ESPECIALES" xr:uid="{C6FAFBC7-1A30-4E1B-84C4-A7E45CEBB806}"/>
    <hyperlink ref="B12" location="AEROTAXIS!A1" display="EMPRESAS DE TRANSPORTE AEREO- AEROTAXIS" xr:uid="{FE662AC7-9E41-45CF-BB84-0C4A3ACAAA1C}"/>
    <hyperlink ref="B11" location="'COMERCIAL REGIONAL'!A1" display="EMPRESAS DE TRANSPORTE AEREO COMERCIAL REGIONAL" xr:uid="{90B13B8A-9586-41F7-94BB-AE0F1F504F16}"/>
    <hyperlink ref="B10" location="'Carga Nacional'!A1" display="EMPRESAS DE TRANSPORTE AEREO CARGA NACIONAL" xr:uid="{08E41B50-048B-43A8-A504-5F35B8FE7C7D}"/>
    <hyperlink ref="B9" location="'PAX Regular Nacional '!A1" display="EMPRESAS DE TRANSPORTE AEREO PASAJEROS NACIONAL REGULAR " xr:uid="{DC40C8F0-DD7F-4F36-BB0E-0F1D51557C7A}"/>
    <hyperlink ref="B7" location="Cobertura!A1" display="COBERTURA" xr:uid="{3DCFAC62-BAA1-4EC5-86EF-88CB9B6A22C1}"/>
    <hyperlink ref="B8" location="Graficas!A1" display="COMPARATIVO EMPRESAS REGULARES NACIONALES II SEMESTRE 2015 - 2016" xr:uid="{A6B70D6A-4E17-4F11-AD4B-BF2415ACBC28}"/>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10"/>
  <sheetViews>
    <sheetView zoomScaleNormal="100" workbookViewId="0">
      <selection sqref="A1:K1"/>
    </sheetView>
  </sheetViews>
  <sheetFormatPr baseColWidth="10" defaultRowHeight="12.75" x14ac:dyDescent="0.2"/>
  <cols>
    <col min="1" max="1" width="27.28515625" style="20" bestFit="1" customWidth="1"/>
    <col min="2" max="16384" width="11.42578125" style="14"/>
  </cols>
  <sheetData>
    <row r="1" spans="1:11" ht="15" x14ac:dyDescent="0.2">
      <c r="A1" s="120" t="s">
        <v>294</v>
      </c>
      <c r="B1" s="120"/>
      <c r="C1" s="120"/>
      <c r="D1" s="120"/>
      <c r="E1" s="120"/>
      <c r="F1" s="120"/>
      <c r="G1" s="120"/>
      <c r="H1" s="120"/>
      <c r="I1" s="120"/>
      <c r="J1" s="120"/>
      <c r="K1" s="120"/>
    </row>
    <row r="2" spans="1:11" ht="15" x14ac:dyDescent="0.2">
      <c r="A2" s="121" t="s">
        <v>266</v>
      </c>
      <c r="B2" s="121"/>
      <c r="C2" s="121"/>
      <c r="D2" s="121"/>
      <c r="E2" s="121"/>
      <c r="F2" s="121"/>
      <c r="G2" s="121"/>
      <c r="H2" s="121"/>
      <c r="I2" s="121"/>
      <c r="J2" s="121"/>
      <c r="K2" s="121"/>
    </row>
    <row r="3" spans="1:11" ht="51" x14ac:dyDescent="0.2">
      <c r="A3" s="7" t="s">
        <v>239</v>
      </c>
      <c r="B3" s="6" t="s">
        <v>63</v>
      </c>
      <c r="C3" s="6" t="s">
        <v>27</v>
      </c>
      <c r="D3" s="6" t="s">
        <v>18</v>
      </c>
      <c r="E3" s="6" t="s">
        <v>289</v>
      </c>
      <c r="F3" s="6" t="s">
        <v>290</v>
      </c>
      <c r="G3" s="6" t="s">
        <v>291</v>
      </c>
      <c r="H3" s="6" t="s">
        <v>30</v>
      </c>
      <c r="I3" s="6" t="s">
        <v>14</v>
      </c>
      <c r="J3" s="6" t="s">
        <v>292</v>
      </c>
      <c r="K3" s="6" t="s">
        <v>293</v>
      </c>
    </row>
    <row r="4" spans="1:11" x14ac:dyDescent="0.2">
      <c r="A4" s="3" t="s">
        <v>240</v>
      </c>
      <c r="B4" s="7" t="s">
        <v>64</v>
      </c>
      <c r="C4" s="7" t="s">
        <v>29</v>
      </c>
      <c r="D4" s="7" t="s">
        <v>20</v>
      </c>
      <c r="E4" s="7" t="s">
        <v>5</v>
      </c>
      <c r="F4" s="7" t="s">
        <v>13</v>
      </c>
      <c r="G4" s="7" t="s">
        <v>6</v>
      </c>
      <c r="H4" s="7" t="s">
        <v>32</v>
      </c>
      <c r="I4" s="7" t="s">
        <v>16</v>
      </c>
      <c r="J4" s="7" t="s">
        <v>12</v>
      </c>
      <c r="K4" s="7" t="s">
        <v>17</v>
      </c>
    </row>
    <row r="5" spans="1:11" x14ac:dyDescent="0.2">
      <c r="A5" s="4" t="s">
        <v>224</v>
      </c>
      <c r="B5" s="5">
        <v>175812</v>
      </c>
      <c r="C5" s="5">
        <v>190525</v>
      </c>
      <c r="D5" s="5">
        <v>137090</v>
      </c>
      <c r="E5" s="5">
        <v>798593</v>
      </c>
      <c r="F5" s="5">
        <v>369879.85714285716</v>
      </c>
      <c r="G5" s="5">
        <v>377213.5</v>
      </c>
      <c r="H5" s="5">
        <v>0</v>
      </c>
      <c r="I5" s="5">
        <v>0</v>
      </c>
      <c r="J5" s="5">
        <v>195930.66666666666</v>
      </c>
      <c r="K5" s="5">
        <v>767008.5</v>
      </c>
    </row>
    <row r="6" spans="1:11" x14ac:dyDescent="0.2">
      <c r="A6" s="4" t="s">
        <v>225</v>
      </c>
      <c r="B6" s="5">
        <v>19736</v>
      </c>
      <c r="C6" s="5">
        <v>192500</v>
      </c>
      <c r="D6" s="5">
        <v>12947</v>
      </c>
      <c r="E6" s="5">
        <v>6935.8</v>
      </c>
      <c r="F6" s="5">
        <v>26539.428571428572</v>
      </c>
      <c r="G6" s="5">
        <v>1392</v>
      </c>
      <c r="H6" s="5">
        <v>0</v>
      </c>
      <c r="I6" s="5">
        <v>1665195</v>
      </c>
      <c r="J6" s="5">
        <v>15313.666666666666</v>
      </c>
      <c r="K6" s="5">
        <v>663806</v>
      </c>
    </row>
    <row r="7" spans="1:11" x14ac:dyDescent="0.2">
      <c r="A7" s="4" t="s">
        <v>226</v>
      </c>
      <c r="B7" s="5">
        <v>0</v>
      </c>
      <c r="C7" s="5">
        <v>0</v>
      </c>
      <c r="D7" s="5">
        <v>5250</v>
      </c>
      <c r="E7" s="5">
        <v>251814.8</v>
      </c>
      <c r="F7" s="5">
        <v>2070.5714285714284</v>
      </c>
      <c r="G7" s="5">
        <v>0</v>
      </c>
      <c r="H7" s="5">
        <v>0</v>
      </c>
      <c r="I7" s="5">
        <v>0</v>
      </c>
      <c r="J7" s="5">
        <v>0</v>
      </c>
      <c r="K7" s="5">
        <v>34535.5</v>
      </c>
    </row>
    <row r="8" spans="1:11" x14ac:dyDescent="0.2">
      <c r="A8" s="4" t="s">
        <v>227</v>
      </c>
      <c r="B8" s="5">
        <v>327183</v>
      </c>
      <c r="C8" s="5">
        <v>576295</v>
      </c>
      <c r="D8" s="5">
        <v>308584</v>
      </c>
      <c r="E8" s="5">
        <v>294667.59999999998</v>
      </c>
      <c r="F8" s="5">
        <v>228883.14285714287</v>
      </c>
      <c r="G8" s="5">
        <v>98457.5</v>
      </c>
      <c r="H8" s="5">
        <v>21492</v>
      </c>
      <c r="I8" s="5">
        <v>413369</v>
      </c>
      <c r="J8" s="5">
        <v>347167.66666666669</v>
      </c>
      <c r="K8" s="5">
        <v>568780.5</v>
      </c>
    </row>
    <row r="9" spans="1:11" x14ac:dyDescent="0.2">
      <c r="A9" s="4" t="s">
        <v>228</v>
      </c>
      <c r="B9" s="5">
        <v>0</v>
      </c>
      <c r="C9" s="5">
        <v>0</v>
      </c>
      <c r="D9" s="5">
        <v>0</v>
      </c>
      <c r="E9" s="5">
        <v>0</v>
      </c>
      <c r="F9" s="5">
        <v>0</v>
      </c>
      <c r="G9" s="5">
        <v>0</v>
      </c>
      <c r="H9" s="5">
        <v>0</v>
      </c>
      <c r="I9" s="5">
        <v>0</v>
      </c>
      <c r="J9" s="5">
        <v>0</v>
      </c>
      <c r="K9" s="5">
        <v>0</v>
      </c>
    </row>
    <row r="10" spans="1:11" x14ac:dyDescent="0.2">
      <c r="A10" s="4" t="s">
        <v>229</v>
      </c>
      <c r="B10" s="5">
        <v>58637</v>
      </c>
      <c r="C10" s="5">
        <v>796523</v>
      </c>
      <c r="D10" s="5">
        <v>123669</v>
      </c>
      <c r="E10" s="5">
        <v>1232604.3999999999</v>
      </c>
      <c r="F10" s="5">
        <v>542607.71428571432</v>
      </c>
      <c r="G10" s="5">
        <v>273685</v>
      </c>
      <c r="H10" s="5">
        <v>63547</v>
      </c>
      <c r="I10" s="5">
        <v>85581</v>
      </c>
      <c r="J10" s="5">
        <v>295060.33333333331</v>
      </c>
      <c r="K10" s="5">
        <v>681801.5</v>
      </c>
    </row>
    <row r="11" spans="1:11" x14ac:dyDescent="0.2">
      <c r="A11" s="4" t="s">
        <v>230</v>
      </c>
      <c r="B11" s="5">
        <v>27645</v>
      </c>
      <c r="C11" s="5">
        <v>126604</v>
      </c>
      <c r="D11" s="5">
        <v>0</v>
      </c>
      <c r="E11" s="5">
        <v>8082</v>
      </c>
      <c r="F11" s="5">
        <v>30469.285714285714</v>
      </c>
      <c r="G11" s="5">
        <v>1400</v>
      </c>
      <c r="H11" s="5">
        <v>0</v>
      </c>
      <c r="I11" s="5">
        <v>75585</v>
      </c>
      <c r="J11" s="5">
        <v>3490</v>
      </c>
      <c r="K11" s="5">
        <v>306529</v>
      </c>
    </row>
    <row r="12" spans="1:11" x14ac:dyDescent="0.2">
      <c r="A12" s="4" t="s">
        <v>231</v>
      </c>
      <c r="B12" s="5">
        <v>0</v>
      </c>
      <c r="C12" s="5">
        <v>0</v>
      </c>
      <c r="D12" s="5">
        <v>6150</v>
      </c>
      <c r="E12" s="5">
        <v>61983.4</v>
      </c>
      <c r="F12" s="5">
        <v>26428.571428571428</v>
      </c>
      <c r="G12" s="5">
        <v>0</v>
      </c>
      <c r="H12" s="5">
        <v>0</v>
      </c>
      <c r="I12" s="5">
        <v>0</v>
      </c>
      <c r="J12" s="5">
        <v>61666.666666666664</v>
      </c>
      <c r="K12" s="5">
        <v>221533.5</v>
      </c>
    </row>
    <row r="13" spans="1:11" x14ac:dyDescent="0.2">
      <c r="A13" s="17" t="s">
        <v>237</v>
      </c>
      <c r="B13" s="7">
        <f>SUM(B5:B12)</f>
        <v>609013</v>
      </c>
      <c r="C13" s="7">
        <f t="shared" ref="C13:K13" si="0">SUM(C5:C12)</f>
        <v>1882447</v>
      </c>
      <c r="D13" s="7">
        <f t="shared" si="0"/>
        <v>593690</v>
      </c>
      <c r="E13" s="7">
        <f t="shared" si="0"/>
        <v>2654681</v>
      </c>
      <c r="F13" s="7">
        <f t="shared" si="0"/>
        <v>1226878.5714285714</v>
      </c>
      <c r="G13" s="7">
        <f t="shared" si="0"/>
        <v>752148</v>
      </c>
      <c r="H13" s="7">
        <f t="shared" si="0"/>
        <v>85039</v>
      </c>
      <c r="I13" s="7">
        <f t="shared" si="0"/>
        <v>2239730</v>
      </c>
      <c r="J13" s="7">
        <f t="shared" si="0"/>
        <v>918628.99999999988</v>
      </c>
      <c r="K13" s="7">
        <f t="shared" si="0"/>
        <v>3243994.5</v>
      </c>
    </row>
    <row r="14" spans="1:11" x14ac:dyDescent="0.2">
      <c r="A14" s="4" t="s">
        <v>232</v>
      </c>
      <c r="B14" s="5">
        <v>142439</v>
      </c>
      <c r="C14" s="5">
        <v>1012607</v>
      </c>
      <c r="D14" s="5">
        <v>112542</v>
      </c>
      <c r="E14" s="5">
        <v>581332</v>
      </c>
      <c r="F14" s="5">
        <v>524377</v>
      </c>
      <c r="G14" s="5">
        <v>158623.5</v>
      </c>
      <c r="H14" s="5">
        <v>177824</v>
      </c>
      <c r="I14" s="5">
        <v>1903943</v>
      </c>
      <c r="J14" s="5">
        <v>13662.666666666666</v>
      </c>
      <c r="K14" s="5">
        <v>1045866.5</v>
      </c>
    </row>
    <row r="15" spans="1:11" x14ac:dyDescent="0.2">
      <c r="A15" s="4" t="s">
        <v>233</v>
      </c>
      <c r="B15" s="5">
        <v>0</v>
      </c>
      <c r="C15" s="5">
        <v>0</v>
      </c>
      <c r="D15" s="5">
        <v>0</v>
      </c>
      <c r="E15" s="5">
        <v>1221.8</v>
      </c>
      <c r="F15" s="5">
        <v>32876</v>
      </c>
      <c r="G15" s="5">
        <v>0</v>
      </c>
      <c r="H15" s="5">
        <v>0</v>
      </c>
      <c r="I15" s="5">
        <v>0</v>
      </c>
      <c r="J15" s="5">
        <v>146894.33333333334</v>
      </c>
      <c r="K15" s="5">
        <v>0</v>
      </c>
    </row>
    <row r="16" spans="1:11" x14ac:dyDescent="0.2">
      <c r="A16" s="4" t="s">
        <v>234</v>
      </c>
      <c r="B16" s="5">
        <v>0</v>
      </c>
      <c r="C16" s="5">
        <v>0</v>
      </c>
      <c r="D16" s="5">
        <v>5540</v>
      </c>
      <c r="E16" s="5">
        <v>257153.4</v>
      </c>
      <c r="F16" s="5">
        <v>230289</v>
      </c>
      <c r="G16" s="5">
        <v>9255.5</v>
      </c>
      <c r="H16" s="5">
        <v>1791</v>
      </c>
      <c r="I16" s="5">
        <v>96466</v>
      </c>
      <c r="J16" s="5">
        <v>17951</v>
      </c>
      <c r="K16" s="5">
        <v>926485</v>
      </c>
    </row>
    <row r="17" spans="1:12" x14ac:dyDescent="0.2">
      <c r="A17" s="17" t="s">
        <v>273</v>
      </c>
      <c r="B17" s="7">
        <f>SUM(B14:B16)</f>
        <v>142439</v>
      </c>
      <c r="C17" s="7">
        <f t="shared" ref="C17:K17" si="1">SUM(C14:C16)</f>
        <v>1012607</v>
      </c>
      <c r="D17" s="7">
        <f t="shared" si="1"/>
        <v>118082</v>
      </c>
      <c r="E17" s="7">
        <f t="shared" si="1"/>
        <v>839707.20000000007</v>
      </c>
      <c r="F17" s="7">
        <f t="shared" si="1"/>
        <v>787542</v>
      </c>
      <c r="G17" s="7">
        <f t="shared" si="1"/>
        <v>167879</v>
      </c>
      <c r="H17" s="7">
        <f t="shared" si="1"/>
        <v>179615</v>
      </c>
      <c r="I17" s="7">
        <f t="shared" si="1"/>
        <v>2000409</v>
      </c>
      <c r="J17" s="7">
        <f t="shared" si="1"/>
        <v>178508</v>
      </c>
      <c r="K17" s="7">
        <f t="shared" si="1"/>
        <v>1972351.5</v>
      </c>
    </row>
    <row r="18" spans="1:12" x14ac:dyDescent="0.2">
      <c r="A18" s="17" t="s">
        <v>2</v>
      </c>
      <c r="B18" s="7">
        <f>+B17+B13</f>
        <v>751452</v>
      </c>
      <c r="C18" s="7">
        <f t="shared" ref="C18:K18" si="2">+C17+C13</f>
        <v>2895054</v>
      </c>
      <c r="D18" s="7">
        <f t="shared" si="2"/>
        <v>711772</v>
      </c>
      <c r="E18" s="7">
        <f t="shared" si="2"/>
        <v>3494388.2</v>
      </c>
      <c r="F18" s="7">
        <f t="shared" si="2"/>
        <v>2014420.5714285714</v>
      </c>
      <c r="G18" s="7">
        <f t="shared" si="2"/>
        <v>920027</v>
      </c>
      <c r="H18" s="7">
        <f t="shared" si="2"/>
        <v>264654</v>
      </c>
      <c r="I18" s="7">
        <f t="shared" si="2"/>
        <v>4240139</v>
      </c>
      <c r="J18" s="7">
        <f t="shared" si="2"/>
        <v>1097137</v>
      </c>
      <c r="K18" s="7">
        <f t="shared" si="2"/>
        <v>5216346</v>
      </c>
    </row>
    <row r="19" spans="1:12" x14ac:dyDescent="0.2">
      <c r="A19" s="4" t="s">
        <v>235</v>
      </c>
      <c r="B19" s="5">
        <v>164</v>
      </c>
      <c r="C19" s="5">
        <v>2493</v>
      </c>
      <c r="D19" s="5">
        <v>369</v>
      </c>
      <c r="E19" s="5">
        <v>2279</v>
      </c>
      <c r="F19" s="5">
        <v>3800</v>
      </c>
      <c r="G19" s="5">
        <v>608</v>
      </c>
      <c r="H19" s="5">
        <v>204</v>
      </c>
      <c r="I19" s="5">
        <v>46</v>
      </c>
      <c r="J19" s="5">
        <v>1930</v>
      </c>
      <c r="K19" s="5">
        <v>5176</v>
      </c>
    </row>
    <row r="20" spans="1:12" x14ac:dyDescent="0.2">
      <c r="A20" s="4" t="s">
        <v>236</v>
      </c>
      <c r="B20" s="5">
        <v>3</v>
      </c>
      <c r="C20" s="5">
        <v>11</v>
      </c>
      <c r="D20" s="5">
        <v>2</v>
      </c>
      <c r="E20" s="5">
        <v>19</v>
      </c>
      <c r="F20" s="5">
        <v>22</v>
      </c>
      <c r="G20" s="5">
        <v>6</v>
      </c>
      <c r="H20" s="5">
        <v>1</v>
      </c>
      <c r="I20" s="5">
        <v>1</v>
      </c>
      <c r="J20" s="5">
        <v>11</v>
      </c>
      <c r="K20" s="5">
        <v>17</v>
      </c>
    </row>
    <row r="22" spans="1:12" s="25" customFormat="1" x14ac:dyDescent="0.2">
      <c r="A22" s="119" t="s">
        <v>295</v>
      </c>
      <c r="B22" s="119"/>
      <c r="C22" s="119"/>
      <c r="D22" s="119"/>
      <c r="E22" s="119"/>
      <c r="F22" s="119"/>
      <c r="G22" s="119"/>
      <c r="H22" s="119"/>
      <c r="I22" s="119"/>
      <c r="J22" s="119"/>
      <c r="K22" s="119"/>
      <c r="L22" s="27"/>
    </row>
    <row r="23" spans="1:12" s="25" customFormat="1" x14ac:dyDescent="0.2">
      <c r="A23" s="8" t="s">
        <v>252</v>
      </c>
      <c r="B23" s="9">
        <f>+B5/$B$18</f>
        <v>0.23396304753996264</v>
      </c>
      <c r="C23" s="9">
        <f>+C5/$C$18</f>
        <v>6.5810516833192056E-2</v>
      </c>
      <c r="D23" s="9">
        <f>+D5/$D$18</f>
        <v>0.19260381133284254</v>
      </c>
      <c r="E23" s="9">
        <f>+E5/$E$18</f>
        <v>0.22853585643403901</v>
      </c>
      <c r="F23" s="9">
        <f t="shared" ref="F23:F36" si="3">+F5/$F$18</f>
        <v>0.18361600471571266</v>
      </c>
      <c r="G23" s="9">
        <f t="shared" ref="G23:G36" si="4">+G5/$G$18</f>
        <v>0.41000264122683355</v>
      </c>
      <c r="H23" s="9">
        <f>+H5/$H$18</f>
        <v>0</v>
      </c>
      <c r="I23" s="9">
        <f>+I5/$I$18</f>
        <v>0</v>
      </c>
      <c r="J23" s="9">
        <f>+J5/$J$18</f>
        <v>0.17858359226483717</v>
      </c>
      <c r="K23" s="9">
        <f>+K5/$K$18</f>
        <v>0.14703942184816729</v>
      </c>
      <c r="L23" s="27"/>
    </row>
    <row r="24" spans="1:12" s="25" customFormat="1" x14ac:dyDescent="0.2">
      <c r="A24" s="10" t="s">
        <v>253</v>
      </c>
      <c r="B24" s="9">
        <f t="shared" ref="B24:B36" si="5">+B6/$B$18</f>
        <v>2.6263819911318355E-2</v>
      </c>
      <c r="C24" s="9">
        <f t="shared" ref="C24:C36" si="6">+C6/$C$18</f>
        <v>6.6492714816373033E-2</v>
      </c>
      <c r="D24" s="9">
        <f t="shared" ref="D24:D36" si="7">+D6/$D$18</f>
        <v>1.818981359199294E-2</v>
      </c>
      <c r="E24" s="9">
        <f t="shared" ref="E24:E36" si="8">+E6/$E$18</f>
        <v>1.9848395779266882E-3</v>
      </c>
      <c r="F24" s="9">
        <f t="shared" si="3"/>
        <v>1.3174720784651015E-2</v>
      </c>
      <c r="G24" s="9">
        <f t="shared" si="4"/>
        <v>1.5129990750271459E-3</v>
      </c>
      <c r="H24" s="9">
        <f t="shared" ref="H24:H36" si="9">+H6/$H$18</f>
        <v>0</v>
      </c>
      <c r="I24" s="9">
        <f t="shared" ref="I24:I36" si="10">+I6/$I$18</f>
        <v>0.39272179520529871</v>
      </c>
      <c r="J24" s="9">
        <f t="shared" ref="J24:J36" si="11">+J6/$J$18</f>
        <v>1.3957843611751919E-2</v>
      </c>
      <c r="K24" s="9">
        <f t="shared" ref="K24:K36" si="12">+K6/$K$18</f>
        <v>0.12725497886834961</v>
      </c>
      <c r="L24" s="27"/>
    </row>
    <row r="25" spans="1:12" s="25" customFormat="1" x14ac:dyDescent="0.2">
      <c r="A25" s="10" t="s">
        <v>254</v>
      </c>
      <c r="B25" s="9">
        <f t="shared" si="5"/>
        <v>0</v>
      </c>
      <c r="C25" s="9">
        <f t="shared" si="6"/>
        <v>0</v>
      </c>
      <c r="D25" s="9">
        <f t="shared" si="7"/>
        <v>7.3759574695267584E-3</v>
      </c>
      <c r="E25" s="9">
        <f t="shared" si="8"/>
        <v>7.2062628874490817E-2</v>
      </c>
      <c r="F25" s="9">
        <f t="shared" si="3"/>
        <v>1.0278744458527031E-3</v>
      </c>
      <c r="G25" s="9">
        <f t="shared" si="4"/>
        <v>0</v>
      </c>
      <c r="H25" s="9">
        <f t="shared" si="9"/>
        <v>0</v>
      </c>
      <c r="I25" s="9">
        <f t="shared" si="10"/>
        <v>0</v>
      </c>
      <c r="J25" s="9">
        <f t="shared" si="11"/>
        <v>0</v>
      </c>
      <c r="K25" s="9">
        <f t="shared" si="12"/>
        <v>6.6206306100093822E-3</v>
      </c>
      <c r="L25" s="27"/>
    </row>
    <row r="26" spans="1:12" s="25" customFormat="1" x14ac:dyDescent="0.2">
      <c r="A26" s="10" t="s">
        <v>255</v>
      </c>
      <c r="B26" s="9">
        <f t="shared" si="5"/>
        <v>0.43540106354098468</v>
      </c>
      <c r="C26" s="9">
        <f t="shared" si="6"/>
        <v>0.19906191732520362</v>
      </c>
      <c r="D26" s="9">
        <f t="shared" si="7"/>
        <v>0.43354332567170384</v>
      </c>
      <c r="E26" s="9">
        <f t="shared" si="8"/>
        <v>8.4325948673933809E-2</v>
      </c>
      <c r="F26" s="9">
        <f t="shared" si="3"/>
        <v>0.11362232202326314</v>
      </c>
      <c r="G26" s="9">
        <f t="shared" si="4"/>
        <v>0.10701588105566467</v>
      </c>
      <c r="H26" s="9">
        <f t="shared" si="9"/>
        <v>8.1207916751683332E-2</v>
      </c>
      <c r="I26" s="9">
        <f t="shared" si="10"/>
        <v>9.7489492679367351E-2</v>
      </c>
      <c r="J26" s="9">
        <f t="shared" si="11"/>
        <v>0.31643055212490939</v>
      </c>
      <c r="K26" s="9">
        <f t="shared" si="12"/>
        <v>0.1090381082849949</v>
      </c>
      <c r="L26" s="27"/>
    </row>
    <row r="27" spans="1:12" s="25" customFormat="1" x14ac:dyDescent="0.2">
      <c r="A27" s="10" t="s">
        <v>256</v>
      </c>
      <c r="B27" s="9">
        <f t="shared" si="5"/>
        <v>0</v>
      </c>
      <c r="C27" s="9">
        <f t="shared" si="6"/>
        <v>0</v>
      </c>
      <c r="D27" s="9">
        <f t="shared" si="7"/>
        <v>0</v>
      </c>
      <c r="E27" s="9">
        <f t="shared" si="8"/>
        <v>0</v>
      </c>
      <c r="F27" s="9">
        <f t="shared" si="3"/>
        <v>0</v>
      </c>
      <c r="G27" s="9">
        <f t="shared" si="4"/>
        <v>0</v>
      </c>
      <c r="H27" s="9">
        <f t="shared" si="9"/>
        <v>0</v>
      </c>
      <c r="I27" s="9">
        <f t="shared" si="10"/>
        <v>0</v>
      </c>
      <c r="J27" s="9">
        <f t="shared" si="11"/>
        <v>0</v>
      </c>
      <c r="K27" s="9">
        <f t="shared" si="12"/>
        <v>0</v>
      </c>
      <c r="L27" s="27"/>
    </row>
    <row r="28" spans="1:12" s="25" customFormat="1" x14ac:dyDescent="0.2">
      <c r="A28" s="10" t="s">
        <v>257</v>
      </c>
      <c r="B28" s="9">
        <f t="shared" si="5"/>
        <v>7.8031597493918442E-2</v>
      </c>
      <c r="C28" s="9">
        <f t="shared" si="6"/>
        <v>0.27513234640873713</v>
      </c>
      <c r="D28" s="9">
        <f t="shared" si="7"/>
        <v>0.17374805415217232</v>
      </c>
      <c r="E28" s="9">
        <f t="shared" si="8"/>
        <v>0.35273825615597026</v>
      </c>
      <c r="F28" s="9">
        <f t="shared" si="3"/>
        <v>0.26936168245189829</v>
      </c>
      <c r="G28" s="9">
        <f t="shared" si="4"/>
        <v>0.29747496540862389</v>
      </c>
      <c r="H28" s="9">
        <f t="shared" si="9"/>
        <v>0.24011350669175602</v>
      </c>
      <c r="I28" s="9">
        <f t="shared" si="10"/>
        <v>2.0183536435951745E-2</v>
      </c>
      <c r="J28" s="9">
        <f t="shared" si="11"/>
        <v>0.26893663538221146</v>
      </c>
      <c r="K28" s="9">
        <f t="shared" si="12"/>
        <v>0.13070480754152428</v>
      </c>
      <c r="L28" s="27"/>
    </row>
    <row r="29" spans="1:12" s="25" customFormat="1" x14ac:dyDescent="0.2">
      <c r="A29" s="10" t="s">
        <v>258</v>
      </c>
      <c r="B29" s="9">
        <f t="shared" si="5"/>
        <v>3.6788776927867646E-2</v>
      </c>
      <c r="C29" s="9">
        <f t="shared" si="6"/>
        <v>4.3731135930452421E-2</v>
      </c>
      <c r="D29" s="9">
        <f t="shared" si="7"/>
        <v>0</v>
      </c>
      <c r="E29" s="9">
        <f t="shared" si="8"/>
        <v>2.3128512167022541E-3</v>
      </c>
      <c r="F29" s="9">
        <f t="shared" si="3"/>
        <v>1.5125583081529861E-2</v>
      </c>
      <c r="G29" s="9">
        <f t="shared" si="4"/>
        <v>1.5216944720100607E-3</v>
      </c>
      <c r="H29" s="9">
        <f t="shared" si="9"/>
        <v>0</v>
      </c>
      <c r="I29" s="9">
        <f t="shared" si="10"/>
        <v>1.7826066551120141E-2</v>
      </c>
      <c r="J29" s="9">
        <f t="shared" si="11"/>
        <v>3.1810065652694238E-3</v>
      </c>
      <c r="K29" s="9">
        <f t="shared" si="12"/>
        <v>5.8763164866747722E-2</v>
      </c>
      <c r="L29" s="27"/>
    </row>
    <row r="30" spans="1:12" s="25" customFormat="1" x14ac:dyDescent="0.2">
      <c r="A30" s="10" t="s">
        <v>259</v>
      </c>
      <c r="B30" s="9">
        <f t="shared" si="5"/>
        <v>0</v>
      </c>
      <c r="C30" s="9">
        <f t="shared" si="6"/>
        <v>0</v>
      </c>
      <c r="D30" s="9">
        <f t="shared" si="7"/>
        <v>8.6404073214456315E-3</v>
      </c>
      <c r="E30" s="9">
        <f t="shared" si="8"/>
        <v>1.7737983432979769E-2</v>
      </c>
      <c r="F30" s="9">
        <f t="shared" si="3"/>
        <v>1.3119689008055064E-2</v>
      </c>
      <c r="G30" s="9">
        <f t="shared" si="4"/>
        <v>0</v>
      </c>
      <c r="H30" s="9">
        <f t="shared" si="9"/>
        <v>0</v>
      </c>
      <c r="I30" s="9">
        <f t="shared" si="10"/>
        <v>0</v>
      </c>
      <c r="J30" s="9">
        <f t="shared" si="11"/>
        <v>5.6206897285085329E-2</v>
      </c>
      <c r="K30" s="9">
        <f t="shared" si="12"/>
        <v>4.2469096183420346E-2</v>
      </c>
      <c r="L30" s="27"/>
    </row>
    <row r="31" spans="1:12" s="25" customFormat="1" x14ac:dyDescent="0.2">
      <c r="A31" s="11" t="s">
        <v>260</v>
      </c>
      <c r="B31" s="12">
        <f t="shared" si="5"/>
        <v>0.81044830541405177</v>
      </c>
      <c r="C31" s="12">
        <f t="shared" si="6"/>
        <v>0.65022863131395825</v>
      </c>
      <c r="D31" s="12">
        <f t="shared" si="7"/>
        <v>0.83410136953968406</v>
      </c>
      <c r="E31" s="12">
        <f t="shared" si="8"/>
        <v>0.75969836436604266</v>
      </c>
      <c r="F31" s="12">
        <f t="shared" si="3"/>
        <v>0.6090478765109627</v>
      </c>
      <c r="G31" s="12">
        <f t="shared" si="4"/>
        <v>0.81752818123815929</v>
      </c>
      <c r="H31" s="12">
        <f t="shared" si="9"/>
        <v>0.32132142344343934</v>
      </c>
      <c r="I31" s="12">
        <f t="shared" si="10"/>
        <v>0.52822089087173796</v>
      </c>
      <c r="J31" s="12">
        <f t="shared" si="11"/>
        <v>0.83729652723406456</v>
      </c>
      <c r="K31" s="12">
        <f t="shared" si="12"/>
        <v>0.6218902082032135</v>
      </c>
    </row>
    <row r="32" spans="1:12" s="25" customFormat="1" x14ac:dyDescent="0.2">
      <c r="A32" s="10" t="s">
        <v>261</v>
      </c>
      <c r="B32" s="9">
        <f t="shared" si="5"/>
        <v>0.18955169458594828</v>
      </c>
      <c r="C32" s="9">
        <f t="shared" si="6"/>
        <v>0.34977136868604181</v>
      </c>
      <c r="D32" s="9">
        <f t="shared" si="7"/>
        <v>0.15811523914961534</v>
      </c>
      <c r="E32" s="9">
        <f t="shared" si="8"/>
        <v>0.1663615965736148</v>
      </c>
      <c r="F32" s="9">
        <f t="shared" si="3"/>
        <v>0.26031157913966613</v>
      </c>
      <c r="G32" s="9">
        <f t="shared" si="4"/>
        <v>0.1724117879149199</v>
      </c>
      <c r="H32" s="9">
        <f t="shared" si="9"/>
        <v>0.67191125016058706</v>
      </c>
      <c r="I32" s="9">
        <f t="shared" si="10"/>
        <v>0.449028439869542</v>
      </c>
      <c r="J32" s="9">
        <f t="shared" si="11"/>
        <v>1.2453017869843663E-2</v>
      </c>
      <c r="K32" s="9">
        <f t="shared" si="12"/>
        <v>0.20049791559072194</v>
      </c>
    </row>
    <row r="33" spans="1:11" s="25" customFormat="1" x14ac:dyDescent="0.2">
      <c r="A33" s="10" t="s">
        <v>262</v>
      </c>
      <c r="B33" s="9">
        <f t="shared" si="5"/>
        <v>0</v>
      </c>
      <c r="C33" s="9">
        <f t="shared" si="6"/>
        <v>0</v>
      </c>
      <c r="D33" s="9">
        <f t="shared" si="7"/>
        <v>0</v>
      </c>
      <c r="E33" s="9">
        <f t="shared" si="8"/>
        <v>3.4964632721687871E-4</v>
      </c>
      <c r="F33" s="9">
        <f t="shared" si="3"/>
        <v>1.632032578811745E-2</v>
      </c>
      <c r="G33" s="9">
        <f t="shared" si="4"/>
        <v>0</v>
      </c>
      <c r="H33" s="9">
        <f t="shared" si="9"/>
        <v>0</v>
      </c>
      <c r="I33" s="9">
        <f t="shared" si="10"/>
        <v>0</v>
      </c>
      <c r="J33" s="9">
        <f t="shared" si="11"/>
        <v>0.13388877900693655</v>
      </c>
      <c r="K33" s="9">
        <f t="shared" si="12"/>
        <v>0</v>
      </c>
    </row>
    <row r="34" spans="1:11" s="25" customFormat="1" x14ac:dyDescent="0.2">
      <c r="A34" s="10" t="s">
        <v>263</v>
      </c>
      <c r="B34" s="9">
        <f t="shared" si="5"/>
        <v>0</v>
      </c>
      <c r="C34" s="9">
        <f t="shared" si="6"/>
        <v>0</v>
      </c>
      <c r="D34" s="9">
        <f t="shared" si="7"/>
        <v>7.7833913107006178E-3</v>
      </c>
      <c r="E34" s="9">
        <f t="shared" si="8"/>
        <v>7.3590392733125634E-2</v>
      </c>
      <c r="F34" s="9">
        <f t="shared" si="3"/>
        <v>0.11432021856125378</v>
      </c>
      <c r="G34" s="9">
        <f t="shared" si="4"/>
        <v>1.0060030846920797E-2</v>
      </c>
      <c r="H34" s="9">
        <f t="shared" si="9"/>
        <v>6.7673263959736104E-3</v>
      </c>
      <c r="I34" s="9">
        <f t="shared" si="10"/>
        <v>2.2750669258720057E-2</v>
      </c>
      <c r="J34" s="9">
        <f t="shared" si="11"/>
        <v>1.6361675889155138E-2</v>
      </c>
      <c r="K34" s="9">
        <f t="shared" si="12"/>
        <v>0.17761187620606456</v>
      </c>
    </row>
    <row r="35" spans="1:11" s="25" customFormat="1" x14ac:dyDescent="0.2">
      <c r="A35" s="11" t="s">
        <v>264</v>
      </c>
      <c r="B35" s="12">
        <f t="shared" si="5"/>
        <v>0.18955169458594828</v>
      </c>
      <c r="C35" s="12">
        <f t="shared" si="6"/>
        <v>0.34977136868604181</v>
      </c>
      <c r="D35" s="12">
        <f t="shared" si="7"/>
        <v>0.16589863046031594</v>
      </c>
      <c r="E35" s="12">
        <f t="shared" si="8"/>
        <v>0.24030163563395734</v>
      </c>
      <c r="F35" s="12">
        <f t="shared" si="3"/>
        <v>0.39095212348903735</v>
      </c>
      <c r="G35" s="12">
        <f t="shared" si="4"/>
        <v>0.18247181876184068</v>
      </c>
      <c r="H35" s="12">
        <f t="shared" si="9"/>
        <v>0.67867857655656061</v>
      </c>
      <c r="I35" s="12">
        <f t="shared" si="10"/>
        <v>0.47177910912826204</v>
      </c>
      <c r="J35" s="12">
        <f t="shared" si="11"/>
        <v>0.16270347276593533</v>
      </c>
      <c r="K35" s="12">
        <f t="shared" si="12"/>
        <v>0.3781097917967865</v>
      </c>
    </row>
    <row r="36" spans="1:11" s="25" customFormat="1" x14ac:dyDescent="0.2">
      <c r="A36" s="13" t="s">
        <v>2</v>
      </c>
      <c r="B36" s="12">
        <f t="shared" si="5"/>
        <v>1</v>
      </c>
      <c r="C36" s="12">
        <f t="shared" si="6"/>
        <v>1</v>
      </c>
      <c r="D36" s="12">
        <f t="shared" si="7"/>
        <v>1</v>
      </c>
      <c r="E36" s="12">
        <f t="shared" si="8"/>
        <v>1</v>
      </c>
      <c r="F36" s="12">
        <f t="shared" si="3"/>
        <v>1</v>
      </c>
      <c r="G36" s="12">
        <f t="shared" si="4"/>
        <v>1</v>
      </c>
      <c r="H36" s="12">
        <f t="shared" si="9"/>
        <v>1</v>
      </c>
      <c r="I36" s="12">
        <f t="shared" si="10"/>
        <v>1</v>
      </c>
      <c r="J36" s="12">
        <f t="shared" si="11"/>
        <v>1</v>
      </c>
      <c r="K36" s="12">
        <f t="shared" si="12"/>
        <v>1</v>
      </c>
    </row>
    <row r="37" spans="1:11" s="25" customFormat="1" x14ac:dyDescent="0.2">
      <c r="A37" s="26"/>
      <c r="B37" s="27"/>
      <c r="C37" s="27"/>
      <c r="D37" s="27"/>
      <c r="E37" s="27"/>
    </row>
    <row r="38" spans="1:11" s="25" customFormat="1" x14ac:dyDescent="0.2">
      <c r="A38" s="26"/>
      <c r="B38" s="27"/>
      <c r="C38" s="27"/>
      <c r="D38" s="27"/>
      <c r="E38" s="27"/>
    </row>
    <row r="39" spans="1:11" s="25" customFormat="1" x14ac:dyDescent="0.2">
      <c r="A39" s="26"/>
      <c r="B39" s="27"/>
      <c r="C39" s="27"/>
      <c r="D39" s="27"/>
      <c r="E39" s="27"/>
    </row>
    <row r="40" spans="1:11" s="25" customFormat="1" x14ac:dyDescent="0.2">
      <c r="A40" s="26"/>
      <c r="B40" s="27"/>
      <c r="C40" s="27"/>
      <c r="D40" s="27"/>
      <c r="E40" s="27"/>
    </row>
    <row r="41" spans="1:11" s="25" customFormat="1" x14ac:dyDescent="0.2">
      <c r="A41" s="26"/>
      <c r="B41" s="22"/>
      <c r="C41" s="27"/>
      <c r="D41" s="27"/>
      <c r="E41" s="27"/>
    </row>
    <row r="42" spans="1:11" s="25" customFormat="1" x14ac:dyDescent="0.2">
      <c r="A42" s="26"/>
      <c r="B42" s="27"/>
      <c r="C42" s="27"/>
      <c r="D42" s="27"/>
      <c r="E42" s="27"/>
    </row>
    <row r="43" spans="1:11" s="25" customFormat="1" x14ac:dyDescent="0.2">
      <c r="A43" s="26"/>
      <c r="B43" s="27"/>
      <c r="C43" s="27"/>
      <c r="D43" s="27"/>
      <c r="E43" s="27"/>
    </row>
    <row r="44" spans="1:11" s="25" customFormat="1" x14ac:dyDescent="0.2">
      <c r="A44" s="26"/>
      <c r="B44" s="22"/>
      <c r="C44" s="27"/>
      <c r="D44" s="27"/>
      <c r="E44" s="27"/>
    </row>
    <row r="45" spans="1:11" s="25" customFormat="1" x14ac:dyDescent="0.2">
      <c r="A45" s="26"/>
      <c r="B45" s="27"/>
      <c r="C45" s="27"/>
      <c r="D45" s="27"/>
      <c r="E45" s="27"/>
    </row>
    <row r="46" spans="1:11" s="25" customFormat="1" x14ac:dyDescent="0.2">
      <c r="A46" s="26"/>
      <c r="B46" s="22"/>
      <c r="C46" s="27"/>
      <c r="D46" s="27"/>
      <c r="E46" s="27"/>
    </row>
    <row r="47" spans="1:11" s="25" customFormat="1" x14ac:dyDescent="0.2">
      <c r="A47" s="26"/>
      <c r="B47" s="27"/>
      <c r="C47" s="27"/>
      <c r="D47" s="27"/>
      <c r="E47" s="27"/>
    </row>
    <row r="48" spans="1:11" s="25" customFormat="1" x14ac:dyDescent="0.2">
      <c r="A48" s="26"/>
      <c r="B48" s="22"/>
      <c r="C48" s="27"/>
      <c r="D48" s="27"/>
      <c r="E48" s="27"/>
    </row>
    <row r="49" spans="1:5" s="25" customFormat="1" x14ac:dyDescent="0.2">
      <c r="A49" s="26"/>
      <c r="B49" s="27"/>
      <c r="C49" s="27"/>
      <c r="D49" s="27"/>
      <c r="E49" s="27"/>
    </row>
    <row r="50" spans="1:5" s="25" customFormat="1" x14ac:dyDescent="0.2">
      <c r="A50" s="26"/>
      <c r="B50" s="27"/>
      <c r="C50" s="27"/>
      <c r="D50" s="27"/>
      <c r="E50" s="27"/>
    </row>
    <row r="51" spans="1:5" s="25" customFormat="1" x14ac:dyDescent="0.2">
      <c r="A51" s="26"/>
      <c r="B51" s="27"/>
      <c r="C51" s="27"/>
      <c r="D51" s="27"/>
      <c r="E51" s="27"/>
    </row>
    <row r="52" spans="1:5" s="25" customFormat="1" x14ac:dyDescent="0.2">
      <c r="A52" s="26"/>
      <c r="B52" s="22"/>
      <c r="C52" s="27"/>
      <c r="D52" s="27"/>
      <c r="E52" s="27"/>
    </row>
    <row r="53" spans="1:5" x14ac:dyDescent="0.2">
      <c r="A53" s="28"/>
      <c r="B53" s="29"/>
      <c r="C53" s="29"/>
      <c r="D53" s="29"/>
      <c r="E53" s="29"/>
    </row>
    <row r="54" spans="1:5" x14ac:dyDescent="0.2">
      <c r="A54" s="28"/>
      <c r="B54" s="29"/>
      <c r="C54" s="29"/>
      <c r="D54" s="29"/>
      <c r="E54" s="29"/>
    </row>
    <row r="55" spans="1:5" x14ac:dyDescent="0.2">
      <c r="A55" s="28"/>
      <c r="B55" s="29"/>
      <c r="C55" s="29"/>
      <c r="D55" s="29"/>
      <c r="E55" s="29"/>
    </row>
    <row r="56" spans="1:5" x14ac:dyDescent="0.2">
      <c r="A56" s="28"/>
      <c r="B56" s="29"/>
      <c r="C56" s="29"/>
      <c r="D56" s="29"/>
      <c r="E56" s="29"/>
    </row>
    <row r="57" spans="1:5" x14ac:dyDescent="0.2">
      <c r="A57" s="28"/>
      <c r="B57" s="29"/>
      <c r="C57" s="29"/>
      <c r="D57" s="29"/>
      <c r="E57" s="29"/>
    </row>
    <row r="58" spans="1:5" x14ac:dyDescent="0.2">
      <c r="A58" s="28"/>
      <c r="B58" s="29"/>
      <c r="C58" s="29"/>
      <c r="D58" s="29"/>
      <c r="E58" s="29"/>
    </row>
    <row r="59" spans="1:5" x14ac:dyDescent="0.2">
      <c r="A59" s="28"/>
      <c r="B59" s="29"/>
      <c r="C59" s="29"/>
      <c r="D59" s="29"/>
      <c r="E59" s="29"/>
    </row>
    <row r="60" spans="1:5" x14ac:dyDescent="0.2">
      <c r="A60" s="28"/>
      <c r="B60" s="29"/>
      <c r="C60" s="29"/>
      <c r="D60" s="29"/>
      <c r="E60" s="29"/>
    </row>
    <row r="61" spans="1:5" x14ac:dyDescent="0.2">
      <c r="A61" s="28"/>
      <c r="B61" s="29"/>
      <c r="C61" s="29"/>
      <c r="D61" s="29"/>
      <c r="E61" s="29"/>
    </row>
    <row r="62" spans="1:5" x14ac:dyDescent="0.2">
      <c r="A62" s="28"/>
      <c r="B62" s="29"/>
      <c r="C62" s="29"/>
      <c r="D62" s="29"/>
      <c r="E62" s="29"/>
    </row>
    <row r="63" spans="1:5" x14ac:dyDescent="0.2">
      <c r="A63" s="28"/>
      <c r="B63" s="29"/>
      <c r="C63" s="29"/>
      <c r="D63" s="29"/>
      <c r="E63" s="29"/>
    </row>
    <row r="64" spans="1:5" x14ac:dyDescent="0.2">
      <c r="A64" s="28"/>
      <c r="B64" s="29"/>
      <c r="C64" s="29"/>
      <c r="D64" s="29"/>
      <c r="E64" s="29"/>
    </row>
    <row r="65" spans="1:5" x14ac:dyDescent="0.2">
      <c r="A65" s="28"/>
      <c r="B65" s="29"/>
      <c r="C65" s="29"/>
      <c r="D65" s="29"/>
      <c r="E65" s="29"/>
    </row>
    <row r="66" spans="1:5" x14ac:dyDescent="0.2">
      <c r="A66" s="28"/>
      <c r="B66" s="29"/>
      <c r="C66" s="29"/>
      <c r="D66" s="29"/>
      <c r="E66" s="29"/>
    </row>
    <row r="67" spans="1:5" x14ac:dyDescent="0.2">
      <c r="A67" s="28"/>
      <c r="B67" s="29"/>
      <c r="C67" s="29"/>
      <c r="D67" s="29"/>
      <c r="E67" s="29"/>
    </row>
    <row r="68" spans="1:5" x14ac:dyDescent="0.2">
      <c r="A68" s="28"/>
      <c r="B68" s="29"/>
      <c r="C68" s="29"/>
      <c r="D68" s="29"/>
      <c r="E68" s="29"/>
    </row>
    <row r="69" spans="1:5" x14ac:dyDescent="0.2">
      <c r="A69" s="28"/>
      <c r="B69" s="29"/>
      <c r="C69" s="29"/>
      <c r="D69" s="29"/>
      <c r="E69" s="29"/>
    </row>
    <row r="70" spans="1:5" x14ac:dyDescent="0.2">
      <c r="A70" s="28"/>
      <c r="B70" s="29"/>
      <c r="C70" s="29"/>
      <c r="D70" s="29"/>
      <c r="E70" s="29"/>
    </row>
    <row r="71" spans="1:5" x14ac:dyDescent="0.2">
      <c r="A71" s="28"/>
      <c r="B71" s="29"/>
      <c r="C71" s="29"/>
      <c r="D71" s="29"/>
      <c r="E71" s="29"/>
    </row>
    <row r="72" spans="1:5" x14ac:dyDescent="0.2">
      <c r="A72" s="28"/>
      <c r="B72" s="29"/>
      <c r="C72" s="29"/>
      <c r="D72" s="29"/>
      <c r="E72" s="29"/>
    </row>
    <row r="73" spans="1:5" x14ac:dyDescent="0.2">
      <c r="A73" s="28"/>
      <c r="B73" s="29"/>
      <c r="C73" s="29"/>
      <c r="D73" s="29"/>
      <c r="E73" s="29"/>
    </row>
    <row r="74" spans="1:5" x14ac:dyDescent="0.2">
      <c r="A74" s="28"/>
      <c r="B74" s="29"/>
      <c r="C74" s="29"/>
      <c r="D74" s="29"/>
      <c r="E74" s="29"/>
    </row>
    <row r="75" spans="1:5" x14ac:dyDescent="0.2">
      <c r="A75" s="28"/>
      <c r="B75" s="29"/>
      <c r="C75" s="29"/>
      <c r="D75" s="29"/>
      <c r="E75" s="29"/>
    </row>
    <row r="76" spans="1:5" x14ac:dyDescent="0.2">
      <c r="A76" s="28"/>
      <c r="B76" s="29"/>
      <c r="C76" s="29"/>
      <c r="D76" s="29"/>
      <c r="E76" s="29"/>
    </row>
    <row r="77" spans="1:5" x14ac:dyDescent="0.2">
      <c r="A77" s="28"/>
      <c r="B77" s="29"/>
      <c r="C77" s="29"/>
      <c r="D77" s="29"/>
      <c r="E77" s="29"/>
    </row>
    <row r="78" spans="1:5" x14ac:dyDescent="0.2">
      <c r="A78" s="28"/>
      <c r="B78" s="29"/>
      <c r="C78" s="29"/>
      <c r="D78" s="29"/>
      <c r="E78" s="29"/>
    </row>
    <row r="79" spans="1:5" x14ac:dyDescent="0.2">
      <c r="A79" s="28"/>
      <c r="B79" s="29"/>
      <c r="C79" s="29"/>
      <c r="D79" s="29"/>
      <c r="E79" s="29"/>
    </row>
    <row r="80" spans="1:5" x14ac:dyDescent="0.2">
      <c r="A80" s="28"/>
      <c r="B80" s="29"/>
      <c r="C80" s="29"/>
      <c r="D80" s="29"/>
      <c r="E80" s="29"/>
    </row>
    <row r="81" spans="1:5" x14ac:dyDescent="0.2">
      <c r="A81" s="28"/>
      <c r="B81" s="29"/>
      <c r="C81" s="29"/>
      <c r="D81" s="29"/>
      <c r="E81" s="29"/>
    </row>
    <row r="82" spans="1:5" x14ac:dyDescent="0.2">
      <c r="A82" s="28"/>
      <c r="B82" s="29"/>
      <c r="C82" s="29"/>
      <c r="D82" s="29"/>
      <c r="E82" s="29"/>
    </row>
    <row r="83" spans="1:5" x14ac:dyDescent="0.2">
      <c r="A83" s="28"/>
      <c r="B83" s="29"/>
      <c r="C83" s="29"/>
      <c r="D83" s="29"/>
      <c r="E83" s="29"/>
    </row>
    <row r="84" spans="1:5" x14ac:dyDescent="0.2">
      <c r="A84" s="28"/>
      <c r="B84" s="29"/>
      <c r="C84" s="29"/>
      <c r="D84" s="29"/>
      <c r="E84" s="29"/>
    </row>
    <row r="85" spans="1:5" x14ac:dyDescent="0.2">
      <c r="A85" s="28"/>
      <c r="B85" s="29"/>
      <c r="C85" s="29"/>
      <c r="D85" s="29"/>
      <c r="E85" s="29"/>
    </row>
    <row r="86" spans="1:5" x14ac:dyDescent="0.2">
      <c r="A86" s="28"/>
      <c r="B86" s="29"/>
      <c r="C86" s="29"/>
      <c r="D86" s="29"/>
      <c r="E86" s="29"/>
    </row>
    <row r="87" spans="1:5" x14ac:dyDescent="0.2">
      <c r="A87" s="28"/>
      <c r="B87" s="29"/>
      <c r="C87" s="29"/>
      <c r="D87" s="29"/>
      <c r="E87" s="29"/>
    </row>
    <row r="88" spans="1:5" x14ac:dyDescent="0.2">
      <c r="A88" s="28"/>
      <c r="B88" s="29"/>
      <c r="C88" s="29"/>
      <c r="D88" s="29"/>
      <c r="E88" s="29"/>
    </row>
    <row r="89" spans="1:5" x14ac:dyDescent="0.2">
      <c r="A89" s="28"/>
      <c r="B89" s="29"/>
      <c r="C89" s="29"/>
      <c r="D89" s="29"/>
      <c r="E89" s="29"/>
    </row>
    <row r="90" spans="1:5" x14ac:dyDescent="0.2">
      <c r="A90" s="28"/>
      <c r="B90" s="29"/>
      <c r="C90" s="29"/>
      <c r="D90" s="29"/>
      <c r="E90" s="29"/>
    </row>
    <row r="91" spans="1:5" x14ac:dyDescent="0.2">
      <c r="A91" s="28"/>
      <c r="B91" s="29"/>
      <c r="C91" s="29"/>
      <c r="D91" s="29"/>
      <c r="E91" s="29"/>
    </row>
    <row r="92" spans="1:5" x14ac:dyDescent="0.2">
      <c r="A92" s="28"/>
      <c r="B92" s="29"/>
      <c r="C92" s="29"/>
      <c r="D92" s="29"/>
      <c r="E92" s="29"/>
    </row>
    <row r="93" spans="1:5" x14ac:dyDescent="0.2">
      <c r="A93" s="28"/>
      <c r="B93" s="29"/>
      <c r="C93" s="29"/>
      <c r="D93" s="29"/>
      <c r="E93" s="29"/>
    </row>
    <row r="94" spans="1:5" x14ac:dyDescent="0.2">
      <c r="A94" s="28"/>
      <c r="B94" s="29"/>
      <c r="C94" s="29"/>
      <c r="D94" s="29"/>
      <c r="E94" s="29"/>
    </row>
    <row r="95" spans="1:5" x14ac:dyDescent="0.2">
      <c r="A95" s="28"/>
      <c r="B95" s="29"/>
      <c r="C95" s="29"/>
      <c r="D95" s="29"/>
      <c r="E95" s="29"/>
    </row>
    <row r="96" spans="1:5" x14ac:dyDescent="0.2">
      <c r="A96" s="28"/>
      <c r="B96" s="29"/>
      <c r="C96" s="29"/>
      <c r="D96" s="29"/>
      <c r="E96" s="29"/>
    </row>
    <row r="97" spans="1:5" x14ac:dyDescent="0.2">
      <c r="A97" s="28"/>
      <c r="B97" s="29"/>
      <c r="C97" s="29"/>
      <c r="D97" s="29"/>
      <c r="E97" s="29"/>
    </row>
    <row r="98" spans="1:5" x14ac:dyDescent="0.2">
      <c r="A98" s="28"/>
      <c r="B98" s="29"/>
      <c r="C98" s="29"/>
      <c r="D98" s="29"/>
      <c r="E98" s="29"/>
    </row>
    <row r="99" spans="1:5" x14ac:dyDescent="0.2">
      <c r="A99" s="28"/>
      <c r="B99" s="29"/>
      <c r="C99" s="29"/>
      <c r="D99" s="29"/>
      <c r="E99" s="29"/>
    </row>
    <row r="100" spans="1:5" x14ac:dyDescent="0.2">
      <c r="A100" s="28"/>
      <c r="B100" s="29"/>
      <c r="C100" s="29"/>
      <c r="D100" s="29"/>
      <c r="E100" s="29"/>
    </row>
    <row r="101" spans="1:5" x14ac:dyDescent="0.2">
      <c r="A101" s="28"/>
      <c r="B101" s="29"/>
      <c r="C101" s="29"/>
      <c r="D101" s="29"/>
      <c r="E101" s="29"/>
    </row>
    <row r="102" spans="1:5" x14ac:dyDescent="0.2">
      <c r="A102" s="28"/>
      <c r="B102" s="29"/>
      <c r="C102" s="29"/>
      <c r="D102" s="29"/>
      <c r="E102" s="29"/>
    </row>
    <row r="103" spans="1:5" x14ac:dyDescent="0.2">
      <c r="A103" s="28"/>
      <c r="B103" s="29"/>
      <c r="C103" s="29"/>
      <c r="D103" s="29"/>
      <c r="E103" s="29"/>
    </row>
    <row r="104" spans="1:5" x14ac:dyDescent="0.2">
      <c r="A104" s="28"/>
      <c r="B104" s="29"/>
      <c r="C104" s="29"/>
      <c r="D104" s="29"/>
      <c r="E104" s="29"/>
    </row>
    <row r="105" spans="1:5" x14ac:dyDescent="0.2">
      <c r="A105" s="28"/>
      <c r="B105" s="29"/>
      <c r="C105" s="29"/>
      <c r="D105" s="29"/>
      <c r="E105" s="29"/>
    </row>
    <row r="106" spans="1:5" x14ac:dyDescent="0.2">
      <c r="A106" s="28"/>
      <c r="B106" s="29"/>
      <c r="C106" s="29"/>
      <c r="D106" s="29"/>
      <c r="E106" s="29"/>
    </row>
    <row r="107" spans="1:5" x14ac:dyDescent="0.2">
      <c r="A107" s="28"/>
      <c r="B107" s="29"/>
      <c r="C107" s="29"/>
      <c r="D107" s="29"/>
      <c r="E107" s="29"/>
    </row>
    <row r="108" spans="1:5" x14ac:dyDescent="0.2">
      <c r="A108" s="28"/>
      <c r="B108" s="29"/>
      <c r="C108" s="29"/>
      <c r="D108" s="29"/>
      <c r="E108" s="29"/>
    </row>
    <row r="109" spans="1:5" x14ac:dyDescent="0.2">
      <c r="A109" s="28"/>
      <c r="B109" s="29"/>
      <c r="C109" s="29"/>
      <c r="D109" s="29"/>
      <c r="E109" s="29"/>
    </row>
    <row r="110" spans="1:5" x14ac:dyDescent="0.2">
      <c r="A110" s="28"/>
      <c r="B110" s="29"/>
      <c r="C110" s="29"/>
      <c r="D110" s="29"/>
      <c r="E110" s="29"/>
    </row>
    <row r="111" spans="1:5" x14ac:dyDescent="0.2">
      <c r="A111" s="28"/>
      <c r="B111" s="29"/>
      <c r="C111" s="29"/>
      <c r="D111" s="29"/>
      <c r="E111" s="29"/>
    </row>
    <row r="112" spans="1:5" x14ac:dyDescent="0.2">
      <c r="A112" s="28"/>
      <c r="B112" s="29"/>
      <c r="C112" s="29"/>
      <c r="D112" s="29"/>
      <c r="E112" s="29"/>
    </row>
    <row r="113" spans="1:5" x14ac:dyDescent="0.2">
      <c r="A113" s="28"/>
      <c r="B113" s="29"/>
      <c r="C113" s="29"/>
      <c r="D113" s="29"/>
      <c r="E113" s="29"/>
    </row>
    <row r="114" spans="1:5" x14ac:dyDescent="0.2">
      <c r="A114" s="28"/>
      <c r="B114" s="29"/>
      <c r="C114" s="29"/>
      <c r="D114" s="29"/>
      <c r="E114" s="29"/>
    </row>
    <row r="115" spans="1:5" x14ac:dyDescent="0.2">
      <c r="A115" s="28"/>
      <c r="B115" s="29"/>
      <c r="C115" s="29"/>
      <c r="D115" s="29"/>
      <c r="E115" s="29"/>
    </row>
    <row r="116" spans="1:5" x14ac:dyDescent="0.2">
      <c r="A116" s="28"/>
      <c r="B116" s="29"/>
      <c r="C116" s="29"/>
      <c r="D116" s="29"/>
      <c r="E116" s="29"/>
    </row>
    <row r="117" spans="1:5" x14ac:dyDescent="0.2">
      <c r="A117" s="28"/>
      <c r="B117" s="29"/>
      <c r="C117" s="29"/>
      <c r="D117" s="29"/>
      <c r="E117" s="29"/>
    </row>
    <row r="118" spans="1:5" x14ac:dyDescent="0.2">
      <c r="A118" s="28"/>
      <c r="B118" s="29"/>
      <c r="C118" s="29"/>
      <c r="D118" s="29"/>
      <c r="E118" s="29"/>
    </row>
    <row r="119" spans="1:5" x14ac:dyDescent="0.2">
      <c r="A119" s="28"/>
      <c r="B119" s="29"/>
      <c r="C119" s="29"/>
      <c r="D119" s="29"/>
      <c r="E119" s="29"/>
    </row>
    <row r="120" spans="1:5" x14ac:dyDescent="0.2">
      <c r="A120" s="28"/>
      <c r="B120" s="29"/>
      <c r="C120" s="29"/>
      <c r="D120" s="29"/>
      <c r="E120" s="29"/>
    </row>
    <row r="121" spans="1:5" x14ac:dyDescent="0.2">
      <c r="A121" s="28"/>
      <c r="B121" s="29"/>
      <c r="C121" s="29"/>
      <c r="D121" s="29"/>
      <c r="E121" s="29"/>
    </row>
    <row r="122" spans="1:5" x14ac:dyDescent="0.2">
      <c r="A122" s="28"/>
      <c r="B122" s="29"/>
      <c r="C122" s="29"/>
      <c r="D122" s="29"/>
      <c r="E122" s="29"/>
    </row>
    <row r="123" spans="1:5" x14ac:dyDescent="0.2">
      <c r="A123" s="28"/>
      <c r="B123" s="29"/>
      <c r="C123" s="29"/>
      <c r="D123" s="29"/>
      <c r="E123" s="29"/>
    </row>
    <row r="124" spans="1:5" x14ac:dyDescent="0.2">
      <c r="A124" s="28"/>
      <c r="B124" s="29"/>
      <c r="C124" s="29"/>
      <c r="D124" s="29"/>
      <c r="E124" s="29"/>
    </row>
    <row r="125" spans="1:5" x14ac:dyDescent="0.2">
      <c r="A125" s="28"/>
      <c r="B125" s="29"/>
      <c r="C125" s="29"/>
      <c r="D125" s="29"/>
      <c r="E125" s="29"/>
    </row>
    <row r="126" spans="1:5" x14ac:dyDescent="0.2">
      <c r="A126" s="28"/>
      <c r="B126" s="29"/>
      <c r="C126" s="29"/>
      <c r="D126" s="29"/>
      <c r="E126" s="29"/>
    </row>
    <row r="127" spans="1:5" x14ac:dyDescent="0.2">
      <c r="A127" s="28"/>
      <c r="B127" s="29"/>
      <c r="C127" s="29"/>
      <c r="D127" s="29"/>
      <c r="E127" s="29"/>
    </row>
    <row r="128" spans="1:5" x14ac:dyDescent="0.2">
      <c r="A128" s="28"/>
      <c r="B128" s="29"/>
      <c r="C128" s="29"/>
      <c r="D128" s="29"/>
      <c r="E128" s="29"/>
    </row>
    <row r="129" spans="1:5" x14ac:dyDescent="0.2">
      <c r="A129" s="28"/>
      <c r="B129" s="29"/>
      <c r="C129" s="29"/>
      <c r="D129" s="29"/>
      <c r="E129" s="29"/>
    </row>
    <row r="130" spans="1:5" x14ac:dyDescent="0.2">
      <c r="A130" s="28"/>
      <c r="B130" s="29"/>
      <c r="C130" s="29"/>
      <c r="D130" s="29"/>
      <c r="E130" s="29"/>
    </row>
    <row r="131" spans="1:5" x14ac:dyDescent="0.2">
      <c r="A131" s="28"/>
      <c r="B131" s="29"/>
      <c r="C131" s="29"/>
      <c r="D131" s="29"/>
      <c r="E131" s="29"/>
    </row>
    <row r="132" spans="1:5" x14ac:dyDescent="0.2">
      <c r="A132" s="28"/>
      <c r="B132" s="29"/>
      <c r="C132" s="29"/>
      <c r="D132" s="29"/>
      <c r="E132" s="29"/>
    </row>
    <row r="133" spans="1:5" x14ac:dyDescent="0.2">
      <c r="A133" s="28"/>
      <c r="B133" s="29"/>
      <c r="C133" s="29"/>
      <c r="D133" s="29"/>
      <c r="E133" s="29"/>
    </row>
    <row r="134" spans="1:5" x14ac:dyDescent="0.2">
      <c r="A134" s="28"/>
      <c r="B134" s="29"/>
      <c r="C134" s="29"/>
      <c r="D134" s="29"/>
      <c r="E134" s="29"/>
    </row>
    <row r="135" spans="1:5" x14ac:dyDescent="0.2">
      <c r="A135" s="28"/>
      <c r="B135" s="29"/>
      <c r="C135" s="29"/>
      <c r="D135" s="29"/>
      <c r="E135" s="29"/>
    </row>
    <row r="136" spans="1:5" x14ac:dyDescent="0.2">
      <c r="A136" s="28"/>
      <c r="B136" s="29"/>
      <c r="C136" s="29"/>
      <c r="D136" s="29"/>
      <c r="E136" s="29"/>
    </row>
    <row r="137" spans="1:5" x14ac:dyDescent="0.2">
      <c r="A137" s="28"/>
      <c r="B137" s="29"/>
      <c r="C137" s="29"/>
      <c r="D137" s="29"/>
      <c r="E137" s="29"/>
    </row>
    <row r="138" spans="1:5" x14ac:dyDescent="0.2">
      <c r="A138" s="28"/>
      <c r="B138" s="29"/>
      <c r="C138" s="29"/>
      <c r="D138" s="29"/>
      <c r="E138" s="29"/>
    </row>
    <row r="139" spans="1:5" x14ac:dyDescent="0.2">
      <c r="A139" s="28"/>
      <c r="B139" s="29"/>
      <c r="C139" s="29"/>
      <c r="D139" s="29"/>
      <c r="E139" s="29"/>
    </row>
    <row r="140" spans="1:5" x14ac:dyDescent="0.2">
      <c r="A140" s="28"/>
      <c r="B140" s="29"/>
      <c r="C140" s="29"/>
      <c r="D140" s="29"/>
      <c r="E140" s="29"/>
    </row>
    <row r="141" spans="1:5" x14ac:dyDescent="0.2">
      <c r="A141" s="28"/>
      <c r="B141" s="29"/>
      <c r="C141" s="29"/>
      <c r="D141" s="29"/>
      <c r="E141" s="29"/>
    </row>
    <row r="142" spans="1:5" x14ac:dyDescent="0.2">
      <c r="A142" s="28"/>
      <c r="B142" s="29"/>
      <c r="C142" s="29"/>
      <c r="D142" s="29"/>
      <c r="E142" s="29"/>
    </row>
    <row r="143" spans="1:5" x14ac:dyDescent="0.2">
      <c r="A143" s="28"/>
      <c r="B143" s="29"/>
      <c r="C143" s="29"/>
      <c r="D143" s="29"/>
      <c r="E143" s="29"/>
    </row>
    <row r="144" spans="1:5" x14ac:dyDescent="0.2">
      <c r="A144" s="28"/>
      <c r="B144" s="29"/>
      <c r="C144" s="29"/>
      <c r="D144" s="29"/>
      <c r="E144" s="29"/>
    </row>
    <row r="145" spans="1:5" x14ac:dyDescent="0.2">
      <c r="A145" s="28"/>
      <c r="B145" s="29"/>
      <c r="C145" s="29"/>
      <c r="D145" s="29"/>
      <c r="E145" s="29"/>
    </row>
    <row r="146" spans="1:5" x14ac:dyDescent="0.2">
      <c r="A146" s="28"/>
      <c r="B146" s="29"/>
      <c r="C146" s="29"/>
      <c r="D146" s="29"/>
      <c r="E146" s="29"/>
    </row>
    <row r="147" spans="1:5" x14ac:dyDescent="0.2">
      <c r="A147" s="28"/>
      <c r="B147" s="29"/>
      <c r="C147" s="29"/>
      <c r="D147" s="29"/>
      <c r="E147" s="29"/>
    </row>
    <row r="148" spans="1:5" x14ac:dyDescent="0.2">
      <c r="A148" s="28"/>
      <c r="B148" s="29"/>
      <c r="C148" s="29"/>
      <c r="D148" s="29"/>
      <c r="E148" s="29"/>
    </row>
    <row r="149" spans="1:5" x14ac:dyDescent="0.2">
      <c r="A149" s="28"/>
      <c r="B149" s="29"/>
      <c r="C149" s="29"/>
      <c r="D149" s="29"/>
      <c r="E149" s="29"/>
    </row>
    <row r="150" spans="1:5" x14ac:dyDescent="0.2">
      <c r="A150" s="28"/>
      <c r="B150" s="29"/>
      <c r="C150" s="29"/>
      <c r="D150" s="29"/>
      <c r="E150" s="29"/>
    </row>
    <row r="151" spans="1:5" x14ac:dyDescent="0.2">
      <c r="A151" s="28"/>
      <c r="B151" s="29"/>
      <c r="C151" s="29"/>
      <c r="D151" s="29"/>
      <c r="E151" s="29"/>
    </row>
    <row r="152" spans="1:5" x14ac:dyDescent="0.2">
      <c r="A152" s="28"/>
      <c r="B152" s="29"/>
      <c r="C152" s="29"/>
      <c r="D152" s="29"/>
      <c r="E152" s="29"/>
    </row>
    <row r="153" spans="1:5" x14ac:dyDescent="0.2">
      <c r="A153" s="28"/>
      <c r="B153" s="29"/>
      <c r="C153" s="29"/>
      <c r="D153" s="29"/>
      <c r="E153" s="29"/>
    </row>
    <row r="154" spans="1:5" x14ac:dyDescent="0.2">
      <c r="A154" s="28"/>
      <c r="B154" s="29"/>
      <c r="C154" s="29"/>
      <c r="D154" s="29"/>
      <c r="E154" s="29"/>
    </row>
    <row r="155" spans="1:5" x14ac:dyDescent="0.2">
      <c r="A155" s="28"/>
      <c r="B155" s="29"/>
      <c r="C155" s="29"/>
      <c r="D155" s="29"/>
      <c r="E155" s="29"/>
    </row>
    <row r="156" spans="1:5" x14ac:dyDescent="0.2">
      <c r="A156" s="28"/>
      <c r="B156" s="29"/>
      <c r="C156" s="29"/>
      <c r="D156" s="29"/>
      <c r="E156" s="29"/>
    </row>
    <row r="157" spans="1:5" x14ac:dyDescent="0.2">
      <c r="A157" s="28"/>
      <c r="B157" s="29"/>
      <c r="C157" s="29"/>
      <c r="D157" s="29"/>
      <c r="E157" s="29"/>
    </row>
    <row r="158" spans="1:5" x14ac:dyDescent="0.2">
      <c r="A158" s="28"/>
      <c r="B158" s="29"/>
      <c r="C158" s="29"/>
      <c r="D158" s="29"/>
      <c r="E158" s="29"/>
    </row>
    <row r="159" spans="1:5" x14ac:dyDescent="0.2">
      <c r="A159" s="28"/>
      <c r="B159" s="29"/>
      <c r="C159" s="29"/>
      <c r="D159" s="29"/>
      <c r="E159" s="29"/>
    </row>
    <row r="160" spans="1:5" x14ac:dyDescent="0.2">
      <c r="A160" s="28"/>
      <c r="B160" s="29"/>
      <c r="C160" s="29"/>
      <c r="D160" s="29"/>
      <c r="E160" s="29"/>
    </row>
    <row r="161" spans="1:5" x14ac:dyDescent="0.2">
      <c r="A161" s="28"/>
      <c r="B161" s="29"/>
      <c r="C161" s="29"/>
      <c r="D161" s="29"/>
      <c r="E161" s="29"/>
    </row>
    <row r="162" spans="1:5" x14ac:dyDescent="0.2">
      <c r="A162" s="28"/>
      <c r="B162" s="29"/>
      <c r="C162" s="29"/>
      <c r="D162" s="29"/>
      <c r="E162" s="29"/>
    </row>
    <row r="163" spans="1:5" x14ac:dyDescent="0.2">
      <c r="A163" s="28"/>
      <c r="B163" s="29"/>
      <c r="C163" s="29"/>
      <c r="D163" s="29"/>
      <c r="E163" s="29"/>
    </row>
    <row r="164" spans="1:5" x14ac:dyDescent="0.2">
      <c r="A164" s="28"/>
      <c r="B164" s="29"/>
      <c r="C164" s="29"/>
      <c r="D164" s="29"/>
      <c r="E164" s="29"/>
    </row>
    <row r="165" spans="1:5" x14ac:dyDescent="0.2">
      <c r="A165" s="28"/>
      <c r="B165" s="29"/>
      <c r="C165" s="29"/>
      <c r="D165" s="29"/>
      <c r="E165" s="29"/>
    </row>
    <row r="166" spans="1:5" x14ac:dyDescent="0.2">
      <c r="A166" s="28"/>
      <c r="B166" s="29"/>
      <c r="C166" s="29"/>
      <c r="D166" s="29"/>
      <c r="E166" s="29"/>
    </row>
    <row r="167" spans="1:5" x14ac:dyDescent="0.2">
      <c r="A167" s="28"/>
      <c r="B167" s="29"/>
      <c r="C167" s="29"/>
      <c r="D167" s="29"/>
      <c r="E167" s="29"/>
    </row>
    <row r="168" spans="1:5" x14ac:dyDescent="0.2">
      <c r="A168" s="28"/>
      <c r="B168" s="29"/>
      <c r="C168" s="29"/>
      <c r="D168" s="29"/>
      <c r="E168" s="29"/>
    </row>
    <row r="169" spans="1:5" x14ac:dyDescent="0.2">
      <c r="A169" s="28"/>
      <c r="B169" s="29"/>
      <c r="C169" s="29"/>
      <c r="D169" s="29"/>
      <c r="E169" s="29"/>
    </row>
    <row r="170" spans="1:5" x14ac:dyDescent="0.2">
      <c r="A170" s="28"/>
      <c r="B170" s="29"/>
      <c r="C170" s="29"/>
      <c r="D170" s="29"/>
      <c r="E170" s="29"/>
    </row>
    <row r="171" spans="1:5" x14ac:dyDescent="0.2">
      <c r="A171" s="28"/>
      <c r="B171" s="29"/>
      <c r="C171" s="29"/>
      <c r="D171" s="29"/>
      <c r="E171" s="29"/>
    </row>
    <row r="172" spans="1:5" x14ac:dyDescent="0.2">
      <c r="A172" s="28"/>
      <c r="B172" s="29"/>
      <c r="C172" s="29"/>
      <c r="D172" s="29"/>
      <c r="E172" s="29"/>
    </row>
    <row r="173" spans="1:5" x14ac:dyDescent="0.2">
      <c r="A173" s="28"/>
      <c r="B173" s="29"/>
      <c r="C173" s="29"/>
      <c r="D173" s="29"/>
      <c r="E173" s="29"/>
    </row>
    <row r="174" spans="1:5" x14ac:dyDescent="0.2">
      <c r="A174" s="28"/>
      <c r="B174" s="29"/>
      <c r="C174" s="29"/>
      <c r="D174" s="29"/>
      <c r="E174" s="29"/>
    </row>
    <row r="175" spans="1:5" x14ac:dyDescent="0.2">
      <c r="A175" s="28"/>
      <c r="B175" s="29"/>
      <c r="C175" s="29"/>
      <c r="D175" s="29"/>
      <c r="E175" s="29"/>
    </row>
    <row r="176" spans="1:5" x14ac:dyDescent="0.2">
      <c r="A176" s="28"/>
      <c r="B176" s="29"/>
      <c r="C176" s="29"/>
      <c r="D176" s="29"/>
      <c r="E176" s="29"/>
    </row>
    <row r="177" spans="1:5" x14ac:dyDescent="0.2">
      <c r="A177" s="28"/>
      <c r="B177" s="29"/>
      <c r="C177" s="29"/>
      <c r="D177" s="29"/>
      <c r="E177" s="29"/>
    </row>
    <row r="178" spans="1:5" x14ac:dyDescent="0.2">
      <c r="A178" s="28"/>
      <c r="B178" s="29"/>
      <c r="C178" s="29"/>
      <c r="D178" s="29"/>
      <c r="E178" s="29"/>
    </row>
    <row r="179" spans="1:5" x14ac:dyDescent="0.2">
      <c r="A179" s="28"/>
      <c r="B179" s="29"/>
      <c r="C179" s="29"/>
      <c r="D179" s="29"/>
      <c r="E179" s="29"/>
    </row>
    <row r="180" spans="1:5" x14ac:dyDescent="0.2">
      <c r="A180" s="28"/>
      <c r="B180" s="29"/>
      <c r="C180" s="29"/>
      <c r="D180" s="29"/>
      <c r="E180" s="29"/>
    </row>
    <row r="181" spans="1:5" x14ac:dyDescent="0.2">
      <c r="A181" s="28"/>
      <c r="B181" s="29"/>
      <c r="C181" s="29"/>
      <c r="D181" s="29"/>
      <c r="E181" s="29"/>
    </row>
    <row r="182" spans="1:5" x14ac:dyDescent="0.2">
      <c r="A182" s="28"/>
      <c r="B182" s="29"/>
      <c r="C182" s="29"/>
      <c r="D182" s="29"/>
      <c r="E182" s="29"/>
    </row>
    <row r="183" spans="1:5" x14ac:dyDescent="0.2">
      <c r="A183" s="28"/>
      <c r="B183" s="29"/>
      <c r="C183" s="29"/>
      <c r="D183" s="29"/>
      <c r="E183" s="29"/>
    </row>
    <row r="184" spans="1:5" x14ac:dyDescent="0.2">
      <c r="A184" s="28"/>
      <c r="B184" s="29"/>
      <c r="C184" s="29"/>
      <c r="D184" s="29"/>
      <c r="E184" s="29"/>
    </row>
    <row r="185" spans="1:5" x14ac:dyDescent="0.2">
      <c r="A185" s="28"/>
      <c r="B185" s="29"/>
      <c r="C185" s="29"/>
      <c r="D185" s="29"/>
      <c r="E185" s="29"/>
    </row>
    <row r="186" spans="1:5" x14ac:dyDescent="0.2">
      <c r="A186" s="28"/>
      <c r="B186" s="29"/>
      <c r="C186" s="29"/>
      <c r="D186" s="29"/>
      <c r="E186" s="29"/>
    </row>
    <row r="187" spans="1:5" x14ac:dyDescent="0.2">
      <c r="A187" s="28"/>
      <c r="B187" s="29"/>
      <c r="C187" s="29"/>
      <c r="D187" s="29"/>
      <c r="E187" s="29"/>
    </row>
    <row r="188" spans="1:5" x14ac:dyDescent="0.2">
      <c r="A188" s="28"/>
      <c r="B188" s="29"/>
      <c r="C188" s="29"/>
      <c r="D188" s="29"/>
      <c r="E188" s="29"/>
    </row>
    <row r="189" spans="1:5" x14ac:dyDescent="0.2">
      <c r="A189" s="28"/>
      <c r="B189" s="29"/>
      <c r="C189" s="29"/>
      <c r="D189" s="29"/>
      <c r="E189" s="29"/>
    </row>
    <row r="190" spans="1:5" x14ac:dyDescent="0.2">
      <c r="A190" s="28"/>
      <c r="B190" s="29"/>
      <c r="C190" s="29"/>
      <c r="D190" s="29"/>
      <c r="E190" s="29"/>
    </row>
    <row r="191" spans="1:5" x14ac:dyDescent="0.2">
      <c r="A191" s="28"/>
      <c r="B191" s="29"/>
      <c r="C191" s="29"/>
      <c r="D191" s="29"/>
      <c r="E191" s="29"/>
    </row>
    <row r="192" spans="1:5" x14ac:dyDescent="0.2">
      <c r="A192" s="28"/>
      <c r="B192" s="29"/>
      <c r="C192" s="29"/>
      <c r="D192" s="29"/>
      <c r="E192" s="29"/>
    </row>
    <row r="193" spans="1:5" x14ac:dyDescent="0.2">
      <c r="A193" s="28"/>
      <c r="B193" s="29"/>
      <c r="C193" s="29"/>
      <c r="D193" s="29"/>
      <c r="E193" s="29"/>
    </row>
    <row r="194" spans="1:5" x14ac:dyDescent="0.2">
      <c r="A194" s="28"/>
      <c r="B194" s="29"/>
      <c r="C194" s="29"/>
      <c r="D194" s="29"/>
      <c r="E194" s="29"/>
    </row>
    <row r="195" spans="1:5" x14ac:dyDescent="0.2">
      <c r="A195" s="28"/>
      <c r="B195" s="29"/>
      <c r="C195" s="29"/>
      <c r="D195" s="29"/>
      <c r="E195" s="29"/>
    </row>
    <row r="196" spans="1:5" x14ac:dyDescent="0.2">
      <c r="A196" s="28"/>
      <c r="B196" s="29"/>
      <c r="C196" s="29"/>
      <c r="D196" s="29"/>
      <c r="E196" s="29"/>
    </row>
    <row r="197" spans="1:5" x14ac:dyDescent="0.2">
      <c r="A197" s="28"/>
      <c r="B197" s="29"/>
      <c r="C197" s="29"/>
      <c r="D197" s="29"/>
      <c r="E197" s="29"/>
    </row>
    <row r="198" spans="1:5" x14ac:dyDescent="0.2">
      <c r="A198" s="28"/>
      <c r="B198" s="29"/>
      <c r="C198" s="29"/>
      <c r="D198" s="29"/>
      <c r="E198" s="29"/>
    </row>
    <row r="199" spans="1:5" x14ac:dyDescent="0.2">
      <c r="A199" s="28"/>
      <c r="B199" s="29"/>
      <c r="C199" s="29"/>
      <c r="D199" s="29"/>
      <c r="E199" s="29"/>
    </row>
    <row r="200" spans="1:5" x14ac:dyDescent="0.2">
      <c r="A200" s="28"/>
      <c r="B200" s="29"/>
      <c r="C200" s="29"/>
      <c r="D200" s="29"/>
      <c r="E200" s="29"/>
    </row>
    <row r="201" spans="1:5" x14ac:dyDescent="0.2">
      <c r="A201" s="28"/>
      <c r="B201" s="29"/>
      <c r="C201" s="29"/>
      <c r="D201" s="29"/>
      <c r="E201" s="29"/>
    </row>
    <row r="202" spans="1:5" x14ac:dyDescent="0.2">
      <c r="A202" s="28"/>
      <c r="B202" s="29"/>
      <c r="C202" s="29"/>
      <c r="D202" s="29"/>
      <c r="E202" s="29"/>
    </row>
    <row r="203" spans="1:5" x14ac:dyDescent="0.2">
      <c r="A203" s="28"/>
      <c r="B203" s="29"/>
      <c r="C203" s="29"/>
      <c r="D203" s="29"/>
      <c r="E203" s="29"/>
    </row>
    <row r="204" spans="1:5" x14ac:dyDescent="0.2">
      <c r="A204" s="28"/>
      <c r="B204" s="29"/>
      <c r="C204" s="29"/>
      <c r="D204" s="29"/>
      <c r="E204" s="29"/>
    </row>
    <row r="205" spans="1:5" x14ac:dyDescent="0.2">
      <c r="A205" s="28"/>
      <c r="B205" s="29"/>
      <c r="C205" s="29"/>
      <c r="D205" s="29"/>
      <c r="E205" s="29"/>
    </row>
    <row r="206" spans="1:5" x14ac:dyDescent="0.2">
      <c r="A206" s="28"/>
      <c r="B206" s="29"/>
      <c r="C206" s="29"/>
      <c r="D206" s="29"/>
      <c r="E206" s="29"/>
    </row>
    <row r="207" spans="1:5" x14ac:dyDescent="0.2">
      <c r="A207" s="28"/>
      <c r="B207" s="29"/>
      <c r="C207" s="29"/>
      <c r="D207" s="29"/>
      <c r="E207" s="29"/>
    </row>
    <row r="208" spans="1:5" x14ac:dyDescent="0.2">
      <c r="A208" s="28"/>
      <c r="B208" s="29"/>
      <c r="C208" s="29"/>
      <c r="D208" s="29"/>
      <c r="E208" s="29"/>
    </row>
    <row r="209" spans="1:5" x14ac:dyDescent="0.2">
      <c r="A209" s="28"/>
      <c r="B209" s="29"/>
      <c r="C209" s="29"/>
      <c r="D209" s="29"/>
      <c r="E209" s="29"/>
    </row>
    <row r="210" spans="1:5" x14ac:dyDescent="0.2">
      <c r="A210" s="28"/>
      <c r="B210" s="29"/>
      <c r="C210" s="29"/>
      <c r="D210" s="29"/>
      <c r="E210" s="29"/>
    </row>
  </sheetData>
  <mergeCells count="3">
    <mergeCell ref="A1:K1"/>
    <mergeCell ref="A2:K2"/>
    <mergeCell ref="A22:K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467D1-2AF8-4FE7-98BF-4F7DEBDA406A}">
  <dimension ref="A1:N259"/>
  <sheetViews>
    <sheetView workbookViewId="0">
      <selection activeCell="E1" sqref="E1"/>
    </sheetView>
  </sheetViews>
  <sheetFormatPr baseColWidth="10" defaultColWidth="9.140625" defaultRowHeight="12.75" x14ac:dyDescent="0.2"/>
  <cols>
    <col min="1" max="1" width="13.28515625" bestFit="1" customWidth="1"/>
    <col min="2" max="2" width="10.42578125" bestFit="1" customWidth="1"/>
    <col min="3" max="3" width="111.28515625" bestFit="1" customWidth="1"/>
    <col min="4" max="4" width="5.85546875" bestFit="1" customWidth="1"/>
  </cols>
  <sheetData>
    <row r="1" spans="1:4" ht="21" x14ac:dyDescent="0.35">
      <c r="A1" s="97" t="s">
        <v>504</v>
      </c>
      <c r="B1" s="97"/>
      <c r="C1" s="97"/>
      <c r="D1" s="97"/>
    </row>
    <row r="2" spans="1:4" x14ac:dyDescent="0.2">
      <c r="A2" s="36" t="s">
        <v>1</v>
      </c>
      <c r="B2" s="36" t="s">
        <v>311</v>
      </c>
      <c r="C2" s="36" t="s">
        <v>312</v>
      </c>
      <c r="D2" s="36" t="s">
        <v>0</v>
      </c>
    </row>
    <row r="3" spans="1:4" x14ac:dyDescent="0.2">
      <c r="A3" s="37" t="s">
        <v>313</v>
      </c>
      <c r="B3" s="37" t="s">
        <v>67</v>
      </c>
      <c r="C3" s="37" t="s">
        <v>314</v>
      </c>
      <c r="D3" s="37" t="s">
        <v>315</v>
      </c>
    </row>
    <row r="4" spans="1:4" x14ac:dyDescent="0.2">
      <c r="A4" s="37" t="s">
        <v>183</v>
      </c>
      <c r="B4" s="37" t="s">
        <v>67</v>
      </c>
      <c r="C4" s="37" t="s">
        <v>179</v>
      </c>
      <c r="D4" s="37" t="s">
        <v>316</v>
      </c>
    </row>
    <row r="5" spans="1:4" x14ac:dyDescent="0.2">
      <c r="A5" s="37" t="s">
        <v>183</v>
      </c>
      <c r="B5" s="37" t="s">
        <v>67</v>
      </c>
      <c r="C5" s="37" t="s">
        <v>314</v>
      </c>
      <c r="D5" s="37" t="s">
        <v>315</v>
      </c>
    </row>
    <row r="6" spans="1:4" x14ac:dyDescent="0.2">
      <c r="A6" s="37" t="s">
        <v>317</v>
      </c>
      <c r="B6" s="37" t="s">
        <v>155</v>
      </c>
      <c r="C6" s="37" t="s">
        <v>163</v>
      </c>
      <c r="D6" s="37" t="s">
        <v>162</v>
      </c>
    </row>
    <row r="7" spans="1:4" x14ac:dyDescent="0.2">
      <c r="A7" s="37" t="s">
        <v>157</v>
      </c>
      <c r="B7" s="37" t="s">
        <v>142</v>
      </c>
      <c r="C7" s="37" t="s">
        <v>318</v>
      </c>
      <c r="D7" s="37" t="s">
        <v>319</v>
      </c>
    </row>
    <row r="8" spans="1:4" x14ac:dyDescent="0.2">
      <c r="A8" s="37" t="s">
        <v>157</v>
      </c>
      <c r="B8" s="37" t="s">
        <v>155</v>
      </c>
      <c r="C8" s="37" t="s">
        <v>154</v>
      </c>
      <c r="D8" s="37" t="s">
        <v>153</v>
      </c>
    </row>
    <row r="9" spans="1:4" x14ac:dyDescent="0.2">
      <c r="A9" s="37" t="s">
        <v>157</v>
      </c>
      <c r="B9" s="37" t="s">
        <v>155</v>
      </c>
      <c r="C9" s="37" t="s">
        <v>163</v>
      </c>
      <c r="D9" s="37" t="s">
        <v>162</v>
      </c>
    </row>
    <row r="10" spans="1:4" x14ac:dyDescent="0.2">
      <c r="A10" s="37" t="s">
        <v>157</v>
      </c>
      <c r="B10" s="37" t="s">
        <v>142</v>
      </c>
      <c r="C10" s="37" t="s">
        <v>320</v>
      </c>
      <c r="D10" s="37" t="s">
        <v>321</v>
      </c>
    </row>
    <row r="11" spans="1:4" x14ac:dyDescent="0.2">
      <c r="A11" s="37" t="s">
        <v>157</v>
      </c>
      <c r="B11" s="37" t="s">
        <v>142</v>
      </c>
      <c r="C11" s="37" t="s">
        <v>322</v>
      </c>
      <c r="D11" s="37" t="s">
        <v>194</v>
      </c>
    </row>
    <row r="12" spans="1:4" x14ac:dyDescent="0.2">
      <c r="A12" s="37" t="s">
        <v>157</v>
      </c>
      <c r="B12" s="37" t="s">
        <v>142</v>
      </c>
      <c r="C12" s="37" t="s">
        <v>323</v>
      </c>
      <c r="D12" s="37" t="s">
        <v>324</v>
      </c>
    </row>
    <row r="13" spans="1:4" x14ac:dyDescent="0.2">
      <c r="A13" s="37" t="s">
        <v>157</v>
      </c>
      <c r="B13" s="37" t="s">
        <v>142</v>
      </c>
      <c r="C13" s="37" t="s">
        <v>207</v>
      </c>
      <c r="D13" s="37" t="s">
        <v>206</v>
      </c>
    </row>
    <row r="14" spans="1:4" x14ac:dyDescent="0.2">
      <c r="A14" s="37" t="s">
        <v>157</v>
      </c>
      <c r="B14" s="37" t="s">
        <v>142</v>
      </c>
      <c r="C14" s="37" t="s">
        <v>325</v>
      </c>
      <c r="D14" s="37" t="s">
        <v>326</v>
      </c>
    </row>
    <row r="15" spans="1:4" x14ac:dyDescent="0.2">
      <c r="A15" s="37" t="s">
        <v>156</v>
      </c>
      <c r="B15" s="37" t="s">
        <v>155</v>
      </c>
      <c r="C15" s="37" t="s">
        <v>154</v>
      </c>
      <c r="D15" s="37" t="s">
        <v>153</v>
      </c>
    </row>
    <row r="16" spans="1:4" x14ac:dyDescent="0.2">
      <c r="A16" s="37" t="s">
        <v>156</v>
      </c>
      <c r="B16" s="37" t="s">
        <v>155</v>
      </c>
      <c r="C16" s="37" t="s">
        <v>163</v>
      </c>
      <c r="D16" s="37" t="s">
        <v>162</v>
      </c>
    </row>
    <row r="17" spans="1:14" x14ac:dyDescent="0.2">
      <c r="A17" s="37" t="s">
        <v>156</v>
      </c>
      <c r="B17" s="37" t="s">
        <v>142</v>
      </c>
      <c r="C17" s="37" t="s">
        <v>320</v>
      </c>
      <c r="D17" s="37" t="s">
        <v>321</v>
      </c>
    </row>
    <row r="18" spans="1:14" x14ac:dyDescent="0.2">
      <c r="A18" s="37" t="s">
        <v>156</v>
      </c>
      <c r="B18" s="37" t="s">
        <v>142</v>
      </c>
      <c r="C18" s="37" t="s">
        <v>327</v>
      </c>
      <c r="D18" s="37" t="s">
        <v>328</v>
      </c>
    </row>
    <row r="19" spans="1:14" x14ac:dyDescent="0.2">
      <c r="A19" s="37" t="s">
        <v>156</v>
      </c>
      <c r="B19" s="37" t="s">
        <v>142</v>
      </c>
      <c r="C19" s="37" t="s">
        <v>329</v>
      </c>
      <c r="D19" s="37" t="s">
        <v>330</v>
      </c>
    </row>
    <row r="20" spans="1:14" x14ac:dyDescent="0.2">
      <c r="A20" s="37" t="s">
        <v>156</v>
      </c>
      <c r="B20" s="37" t="s">
        <v>142</v>
      </c>
      <c r="C20" s="37" t="s">
        <v>322</v>
      </c>
      <c r="D20" s="37" t="s">
        <v>194</v>
      </c>
    </row>
    <row r="21" spans="1:14" x14ac:dyDescent="0.2">
      <c r="A21" s="37" t="s">
        <v>156</v>
      </c>
      <c r="B21" s="37" t="s">
        <v>142</v>
      </c>
      <c r="C21" s="37" t="s">
        <v>199</v>
      </c>
      <c r="D21" s="37" t="s">
        <v>198</v>
      </c>
    </row>
    <row r="22" spans="1:14" x14ac:dyDescent="0.2">
      <c r="A22" s="37" t="s">
        <v>156</v>
      </c>
      <c r="B22" s="37" t="s">
        <v>142</v>
      </c>
      <c r="C22" s="37" t="s">
        <v>331</v>
      </c>
      <c r="D22" s="37" t="s">
        <v>332</v>
      </c>
    </row>
    <row r="23" spans="1:14" x14ac:dyDescent="0.2">
      <c r="A23" s="37" t="s">
        <v>156</v>
      </c>
      <c r="B23" s="37" t="s">
        <v>142</v>
      </c>
      <c r="C23" s="37" t="s">
        <v>207</v>
      </c>
      <c r="D23" s="37" t="s">
        <v>206</v>
      </c>
    </row>
    <row r="24" spans="1:14" x14ac:dyDescent="0.2">
      <c r="A24" s="37" t="s">
        <v>156</v>
      </c>
      <c r="B24" s="37" t="s">
        <v>142</v>
      </c>
      <c r="C24" s="37" t="s">
        <v>209</v>
      </c>
      <c r="D24" s="37" t="s">
        <v>208</v>
      </c>
      <c r="H24" s="38"/>
      <c r="I24" s="38"/>
      <c r="J24" s="38"/>
      <c r="K24" s="38"/>
      <c r="L24" s="38"/>
      <c r="M24" s="38"/>
      <c r="N24" s="38"/>
    </row>
    <row r="25" spans="1:14" x14ac:dyDescent="0.2">
      <c r="A25" s="37" t="s">
        <v>156</v>
      </c>
      <c r="B25" s="37" t="s">
        <v>142</v>
      </c>
      <c r="C25" s="37" t="s">
        <v>325</v>
      </c>
      <c r="D25" s="37" t="s">
        <v>326</v>
      </c>
    </row>
    <row r="26" spans="1:14" x14ac:dyDescent="0.2">
      <c r="A26" s="37" t="s">
        <v>156</v>
      </c>
      <c r="B26" s="37" t="s">
        <v>155</v>
      </c>
      <c r="C26" s="37" t="s">
        <v>216</v>
      </c>
      <c r="D26" s="37" t="s">
        <v>215</v>
      </c>
    </row>
    <row r="27" spans="1:14" x14ac:dyDescent="0.2">
      <c r="A27" s="37" t="s">
        <v>333</v>
      </c>
      <c r="B27" s="37" t="s">
        <v>155</v>
      </c>
      <c r="C27" s="37" t="s">
        <v>163</v>
      </c>
      <c r="D27" s="37" t="s">
        <v>162</v>
      </c>
    </row>
    <row r="28" spans="1:14" x14ac:dyDescent="0.2">
      <c r="A28" s="37" t="s">
        <v>333</v>
      </c>
      <c r="B28" s="37" t="s">
        <v>142</v>
      </c>
      <c r="C28" s="37" t="s">
        <v>207</v>
      </c>
      <c r="D28" s="37" t="s">
        <v>206</v>
      </c>
    </row>
    <row r="29" spans="1:14" x14ac:dyDescent="0.2">
      <c r="A29" s="37" t="s">
        <v>333</v>
      </c>
      <c r="B29" s="37" t="s">
        <v>142</v>
      </c>
      <c r="C29" s="37" t="s">
        <v>325</v>
      </c>
      <c r="D29" s="37" t="s">
        <v>326</v>
      </c>
    </row>
    <row r="30" spans="1:14" x14ac:dyDescent="0.2">
      <c r="A30" s="37" t="s">
        <v>334</v>
      </c>
      <c r="B30" s="37" t="s">
        <v>142</v>
      </c>
      <c r="C30" s="37" t="s">
        <v>159</v>
      </c>
      <c r="D30" s="37" t="s">
        <v>158</v>
      </c>
    </row>
    <row r="31" spans="1:14" x14ac:dyDescent="0.2">
      <c r="A31" s="37" t="s">
        <v>334</v>
      </c>
      <c r="B31" s="37" t="s">
        <v>142</v>
      </c>
      <c r="C31" s="37" t="s">
        <v>185</v>
      </c>
      <c r="D31" s="37" t="s">
        <v>184</v>
      </c>
    </row>
    <row r="32" spans="1:14" x14ac:dyDescent="0.2">
      <c r="A32" s="37" t="s">
        <v>334</v>
      </c>
      <c r="B32" s="37" t="s">
        <v>139</v>
      </c>
      <c r="C32" s="37" t="s">
        <v>211</v>
      </c>
      <c r="D32" s="37" t="s">
        <v>210</v>
      </c>
    </row>
    <row r="33" spans="1:4" x14ac:dyDescent="0.2">
      <c r="A33" s="37" t="s">
        <v>161</v>
      </c>
      <c r="B33" s="37" t="s">
        <v>155</v>
      </c>
      <c r="C33" s="37" t="s">
        <v>163</v>
      </c>
      <c r="D33" s="37" t="s">
        <v>162</v>
      </c>
    </row>
    <row r="34" spans="1:4" x14ac:dyDescent="0.2">
      <c r="A34" s="37" t="s">
        <v>161</v>
      </c>
      <c r="B34" s="37" t="s">
        <v>142</v>
      </c>
      <c r="C34" s="37" t="s">
        <v>185</v>
      </c>
      <c r="D34" s="37" t="s">
        <v>184</v>
      </c>
    </row>
    <row r="35" spans="1:4" x14ac:dyDescent="0.2">
      <c r="A35" s="37" t="s">
        <v>335</v>
      </c>
      <c r="B35" s="37" t="s">
        <v>142</v>
      </c>
      <c r="C35" s="37" t="s">
        <v>173</v>
      </c>
      <c r="D35" s="37" t="s">
        <v>172</v>
      </c>
    </row>
    <row r="36" spans="1:4" x14ac:dyDescent="0.2">
      <c r="A36" s="37" t="s">
        <v>335</v>
      </c>
      <c r="B36" s="37" t="s">
        <v>142</v>
      </c>
      <c r="C36" s="37" t="s">
        <v>185</v>
      </c>
      <c r="D36" s="37" t="s">
        <v>184</v>
      </c>
    </row>
    <row r="37" spans="1:4" x14ac:dyDescent="0.2">
      <c r="A37" s="37" t="s">
        <v>336</v>
      </c>
      <c r="B37" s="37" t="s">
        <v>11</v>
      </c>
      <c r="C37" s="37" t="s">
        <v>337</v>
      </c>
      <c r="D37" s="37" t="s">
        <v>338</v>
      </c>
    </row>
    <row r="38" spans="1:4" x14ac:dyDescent="0.2">
      <c r="A38" s="37" t="s">
        <v>336</v>
      </c>
      <c r="B38" s="37" t="s">
        <v>67</v>
      </c>
      <c r="C38" s="37" t="s">
        <v>126</v>
      </c>
      <c r="D38" s="37" t="s">
        <v>125</v>
      </c>
    </row>
    <row r="39" spans="1:4" x14ac:dyDescent="0.2">
      <c r="A39" s="37" t="s">
        <v>147</v>
      </c>
      <c r="B39" s="37" t="s">
        <v>67</v>
      </c>
      <c r="C39" s="37" t="s">
        <v>339</v>
      </c>
      <c r="D39" s="37" t="s">
        <v>340</v>
      </c>
    </row>
    <row r="40" spans="1:4" x14ac:dyDescent="0.2">
      <c r="A40" s="37" t="s">
        <v>134</v>
      </c>
      <c r="B40" s="37" t="s">
        <v>67</v>
      </c>
      <c r="C40" s="37" t="s">
        <v>341</v>
      </c>
      <c r="D40" s="37" t="s">
        <v>133</v>
      </c>
    </row>
    <row r="41" spans="1:4" x14ac:dyDescent="0.2">
      <c r="A41" s="37" t="s">
        <v>342</v>
      </c>
      <c r="B41" s="37" t="s">
        <v>142</v>
      </c>
      <c r="C41" s="37" t="s">
        <v>320</v>
      </c>
      <c r="D41" s="37" t="s">
        <v>321</v>
      </c>
    </row>
    <row r="42" spans="1:4" x14ac:dyDescent="0.2">
      <c r="A42" s="37" t="s">
        <v>342</v>
      </c>
      <c r="B42" s="37" t="s">
        <v>139</v>
      </c>
      <c r="C42" s="37" t="s">
        <v>343</v>
      </c>
      <c r="D42" s="37" t="s">
        <v>344</v>
      </c>
    </row>
    <row r="43" spans="1:4" x14ac:dyDescent="0.2">
      <c r="A43" s="37" t="s">
        <v>29</v>
      </c>
      <c r="B43" s="37" t="s">
        <v>11</v>
      </c>
      <c r="C43" s="37" t="s">
        <v>22</v>
      </c>
      <c r="D43" s="37" t="s">
        <v>21</v>
      </c>
    </row>
    <row r="44" spans="1:4" x14ac:dyDescent="0.2">
      <c r="A44" s="37" t="s">
        <v>29</v>
      </c>
      <c r="B44" s="37" t="s">
        <v>11</v>
      </c>
      <c r="C44" s="37" t="s">
        <v>28</v>
      </c>
      <c r="D44" s="37" t="s">
        <v>27</v>
      </c>
    </row>
    <row r="45" spans="1:4" x14ac:dyDescent="0.2">
      <c r="A45" s="37" t="s">
        <v>175</v>
      </c>
      <c r="B45" s="37" t="s">
        <v>110</v>
      </c>
      <c r="C45" s="37" t="s">
        <v>345</v>
      </c>
      <c r="D45" s="37" t="s">
        <v>174</v>
      </c>
    </row>
    <row r="46" spans="1:4" x14ac:dyDescent="0.2">
      <c r="A46" s="37" t="s">
        <v>175</v>
      </c>
      <c r="B46" s="37" t="s">
        <v>110</v>
      </c>
      <c r="C46" s="37" t="s">
        <v>201</v>
      </c>
      <c r="D46" s="37" t="s">
        <v>200</v>
      </c>
    </row>
    <row r="47" spans="1:4" x14ac:dyDescent="0.2">
      <c r="A47" s="37" t="s">
        <v>137</v>
      </c>
      <c r="B47" s="37" t="s">
        <v>155</v>
      </c>
      <c r="C47" s="37" t="s">
        <v>163</v>
      </c>
      <c r="D47" s="37" t="s">
        <v>162</v>
      </c>
    </row>
    <row r="48" spans="1:4" x14ac:dyDescent="0.2">
      <c r="A48" s="37" t="s">
        <v>137</v>
      </c>
      <c r="B48" s="37" t="s">
        <v>142</v>
      </c>
      <c r="C48" s="37" t="s">
        <v>207</v>
      </c>
      <c r="D48" s="37" t="s">
        <v>206</v>
      </c>
    </row>
    <row r="49" spans="1:4" x14ac:dyDescent="0.2">
      <c r="A49" s="37" t="s">
        <v>60</v>
      </c>
      <c r="B49" s="37" t="s">
        <v>67</v>
      </c>
      <c r="C49" s="37" t="s">
        <v>346</v>
      </c>
      <c r="D49" s="37" t="s">
        <v>70</v>
      </c>
    </row>
    <row r="50" spans="1:4" x14ac:dyDescent="0.2">
      <c r="A50" s="37" t="s">
        <v>60</v>
      </c>
      <c r="B50" s="37" t="s">
        <v>67</v>
      </c>
      <c r="C50" s="37" t="s">
        <v>347</v>
      </c>
      <c r="D50" s="37" t="s">
        <v>348</v>
      </c>
    </row>
    <row r="51" spans="1:4" x14ac:dyDescent="0.2">
      <c r="A51" s="37" t="s">
        <v>105</v>
      </c>
      <c r="B51" s="37" t="s">
        <v>67</v>
      </c>
      <c r="C51" s="37" t="s">
        <v>349</v>
      </c>
      <c r="D51" s="37" t="s">
        <v>103</v>
      </c>
    </row>
    <row r="52" spans="1:4" x14ac:dyDescent="0.2">
      <c r="A52" s="37" t="s">
        <v>102</v>
      </c>
      <c r="B52" s="37" t="s">
        <v>51</v>
      </c>
      <c r="C52" s="37" t="s">
        <v>54</v>
      </c>
      <c r="D52" s="37" t="s">
        <v>53</v>
      </c>
    </row>
    <row r="53" spans="1:4" x14ac:dyDescent="0.2">
      <c r="A53" s="37" t="s">
        <v>102</v>
      </c>
      <c r="B53" s="37" t="s">
        <v>98</v>
      </c>
      <c r="C53" s="37" t="s">
        <v>97</v>
      </c>
      <c r="D53" s="37" t="s">
        <v>96</v>
      </c>
    </row>
    <row r="54" spans="1:4" x14ac:dyDescent="0.2">
      <c r="A54" s="37" t="s">
        <v>102</v>
      </c>
      <c r="B54" s="37" t="s">
        <v>110</v>
      </c>
      <c r="C54" s="37" t="s">
        <v>109</v>
      </c>
      <c r="D54" s="37" t="s">
        <v>108</v>
      </c>
    </row>
    <row r="55" spans="1:4" x14ac:dyDescent="0.2">
      <c r="A55" s="37" t="s">
        <v>102</v>
      </c>
      <c r="B55" s="37" t="s">
        <v>67</v>
      </c>
      <c r="C55" s="37" t="s">
        <v>347</v>
      </c>
      <c r="D55" s="37" t="s">
        <v>348</v>
      </c>
    </row>
    <row r="56" spans="1:4" x14ac:dyDescent="0.2">
      <c r="A56" s="37" t="s">
        <v>102</v>
      </c>
      <c r="B56" s="37" t="s">
        <v>51</v>
      </c>
      <c r="C56" s="37" t="s">
        <v>350</v>
      </c>
      <c r="D56" s="37" t="s">
        <v>351</v>
      </c>
    </row>
    <row r="57" spans="1:4" x14ac:dyDescent="0.2">
      <c r="A57" s="37" t="s">
        <v>102</v>
      </c>
      <c r="B57" s="37" t="s">
        <v>67</v>
      </c>
      <c r="C57" s="37" t="s">
        <v>314</v>
      </c>
      <c r="D57" s="37" t="s">
        <v>315</v>
      </c>
    </row>
    <row r="58" spans="1:4" x14ac:dyDescent="0.2">
      <c r="A58" s="37" t="s">
        <v>352</v>
      </c>
      <c r="B58" s="37" t="s">
        <v>67</v>
      </c>
      <c r="C58" s="37" t="s">
        <v>76</v>
      </c>
      <c r="D58" s="37" t="s">
        <v>75</v>
      </c>
    </row>
    <row r="59" spans="1:4" x14ac:dyDescent="0.2">
      <c r="A59" s="37" t="s">
        <v>352</v>
      </c>
      <c r="B59" s="37" t="s">
        <v>67</v>
      </c>
      <c r="C59" s="37" t="s">
        <v>353</v>
      </c>
      <c r="D59" s="37" t="s">
        <v>354</v>
      </c>
    </row>
    <row r="60" spans="1:4" x14ac:dyDescent="0.2">
      <c r="A60" s="37" t="s">
        <v>352</v>
      </c>
      <c r="B60" s="37" t="s">
        <v>67</v>
      </c>
      <c r="C60" s="37" t="s">
        <v>355</v>
      </c>
      <c r="D60" s="37" t="s">
        <v>93</v>
      </c>
    </row>
    <row r="61" spans="1:4" x14ac:dyDescent="0.2">
      <c r="A61" s="37" t="s">
        <v>352</v>
      </c>
      <c r="B61" s="37" t="s">
        <v>67</v>
      </c>
      <c r="C61" s="37" t="s">
        <v>347</v>
      </c>
      <c r="D61" s="37" t="s">
        <v>348</v>
      </c>
    </row>
    <row r="62" spans="1:4" x14ac:dyDescent="0.2">
      <c r="A62" s="37" t="s">
        <v>352</v>
      </c>
      <c r="B62" s="37" t="s">
        <v>67</v>
      </c>
      <c r="C62" s="37" t="s">
        <v>179</v>
      </c>
      <c r="D62" s="37" t="s">
        <v>316</v>
      </c>
    </row>
    <row r="63" spans="1:4" x14ac:dyDescent="0.2">
      <c r="A63" s="37" t="s">
        <v>352</v>
      </c>
      <c r="B63" s="37" t="s">
        <v>67</v>
      </c>
      <c r="C63" s="37" t="s">
        <v>124</v>
      </c>
      <c r="D63" s="37" t="s">
        <v>123</v>
      </c>
    </row>
    <row r="64" spans="1:4" x14ac:dyDescent="0.2">
      <c r="A64" s="37" t="s">
        <v>352</v>
      </c>
      <c r="B64" s="37" t="s">
        <v>67</v>
      </c>
      <c r="C64" s="37" t="s">
        <v>132</v>
      </c>
      <c r="D64" s="37" t="s">
        <v>131</v>
      </c>
    </row>
    <row r="65" spans="1:4" x14ac:dyDescent="0.2">
      <c r="A65" s="37" t="s">
        <v>352</v>
      </c>
      <c r="B65" s="37" t="s">
        <v>67</v>
      </c>
      <c r="C65" s="37" t="s">
        <v>314</v>
      </c>
      <c r="D65" s="37" t="s">
        <v>315</v>
      </c>
    </row>
    <row r="66" spans="1:4" x14ac:dyDescent="0.2">
      <c r="A66" s="37" t="s">
        <v>356</v>
      </c>
      <c r="B66" s="37" t="s">
        <v>67</v>
      </c>
      <c r="C66" s="37" t="s">
        <v>357</v>
      </c>
      <c r="D66" s="37" t="s">
        <v>358</v>
      </c>
    </row>
    <row r="67" spans="1:4" x14ac:dyDescent="0.2">
      <c r="A67" s="37" t="s">
        <v>356</v>
      </c>
      <c r="B67" s="37" t="s">
        <v>67</v>
      </c>
      <c r="C67" s="37" t="s">
        <v>359</v>
      </c>
      <c r="D67" s="37" t="s">
        <v>84</v>
      </c>
    </row>
    <row r="68" spans="1:4" x14ac:dyDescent="0.2">
      <c r="A68" s="37" t="s">
        <v>356</v>
      </c>
      <c r="B68" s="37" t="s">
        <v>98</v>
      </c>
      <c r="C68" s="37" t="s">
        <v>97</v>
      </c>
      <c r="D68" s="37" t="s">
        <v>96</v>
      </c>
    </row>
    <row r="69" spans="1:4" x14ac:dyDescent="0.2">
      <c r="A69" s="37" t="s">
        <v>360</v>
      </c>
      <c r="B69" s="37" t="s">
        <v>67</v>
      </c>
      <c r="C69" s="37" t="s">
        <v>128</v>
      </c>
      <c r="D69" s="37" t="s">
        <v>127</v>
      </c>
    </row>
    <row r="70" spans="1:4" x14ac:dyDescent="0.2">
      <c r="A70" s="37" t="s">
        <v>361</v>
      </c>
      <c r="B70" s="37" t="s">
        <v>67</v>
      </c>
      <c r="C70" s="37" t="s">
        <v>349</v>
      </c>
      <c r="D70" s="37" t="s">
        <v>103</v>
      </c>
    </row>
    <row r="71" spans="1:4" x14ac:dyDescent="0.2">
      <c r="A71" s="37" t="s">
        <v>361</v>
      </c>
      <c r="B71" s="37" t="s">
        <v>67</v>
      </c>
      <c r="C71" s="37" t="s">
        <v>179</v>
      </c>
      <c r="D71" s="37" t="s">
        <v>316</v>
      </c>
    </row>
    <row r="72" spans="1:4" x14ac:dyDescent="0.2">
      <c r="A72" s="37" t="s">
        <v>361</v>
      </c>
      <c r="B72" s="37" t="s">
        <v>67</v>
      </c>
      <c r="C72" s="37" t="s">
        <v>314</v>
      </c>
      <c r="D72" s="37" t="s">
        <v>315</v>
      </c>
    </row>
    <row r="73" spans="1:4" x14ac:dyDescent="0.2">
      <c r="A73" s="37" t="s">
        <v>362</v>
      </c>
      <c r="B73" s="37" t="s">
        <v>67</v>
      </c>
      <c r="C73" s="37" t="s">
        <v>347</v>
      </c>
      <c r="D73" s="37" t="s">
        <v>348</v>
      </c>
    </row>
    <row r="74" spans="1:4" x14ac:dyDescent="0.2">
      <c r="A74" s="37" t="s">
        <v>189</v>
      </c>
      <c r="B74" s="37" t="s">
        <v>139</v>
      </c>
      <c r="C74" s="37" t="s">
        <v>149</v>
      </c>
      <c r="D74" s="37" t="s">
        <v>148</v>
      </c>
    </row>
    <row r="75" spans="1:4" x14ac:dyDescent="0.2">
      <c r="A75" s="37" t="s">
        <v>189</v>
      </c>
      <c r="B75" s="37" t="s">
        <v>142</v>
      </c>
      <c r="C75" s="37" t="s">
        <v>320</v>
      </c>
      <c r="D75" s="37" t="s">
        <v>321</v>
      </c>
    </row>
    <row r="76" spans="1:4" x14ac:dyDescent="0.2">
      <c r="A76" s="37" t="s">
        <v>189</v>
      </c>
      <c r="B76" s="37" t="s">
        <v>139</v>
      </c>
      <c r="C76" s="37" t="s">
        <v>187</v>
      </c>
      <c r="D76" s="37" t="s">
        <v>186</v>
      </c>
    </row>
    <row r="77" spans="1:4" x14ac:dyDescent="0.2">
      <c r="A77" s="37" t="s">
        <v>146</v>
      </c>
      <c r="B77" s="37" t="s">
        <v>139</v>
      </c>
      <c r="C77" s="37" t="s">
        <v>363</v>
      </c>
      <c r="D77" s="37" t="s">
        <v>364</v>
      </c>
    </row>
    <row r="78" spans="1:4" x14ac:dyDescent="0.2">
      <c r="A78" s="37" t="s">
        <v>160</v>
      </c>
      <c r="B78" s="37" t="s">
        <v>67</v>
      </c>
      <c r="C78" s="37" t="s">
        <v>339</v>
      </c>
      <c r="D78" s="37" t="s">
        <v>340</v>
      </c>
    </row>
    <row r="79" spans="1:4" x14ac:dyDescent="0.2">
      <c r="A79" s="37" t="s">
        <v>160</v>
      </c>
      <c r="B79" s="37" t="s">
        <v>142</v>
      </c>
      <c r="C79" s="37" t="s">
        <v>365</v>
      </c>
      <c r="D79" s="37" t="s">
        <v>151</v>
      </c>
    </row>
    <row r="80" spans="1:4" x14ac:dyDescent="0.2">
      <c r="A80" s="37" t="s">
        <v>160</v>
      </c>
      <c r="B80" s="37" t="s">
        <v>142</v>
      </c>
      <c r="C80" s="37" t="s">
        <v>366</v>
      </c>
      <c r="D80" s="37" t="s">
        <v>166</v>
      </c>
    </row>
    <row r="81" spans="1:4" x14ac:dyDescent="0.2">
      <c r="A81" s="37" t="s">
        <v>160</v>
      </c>
      <c r="B81" s="37" t="s">
        <v>139</v>
      </c>
      <c r="C81" s="37" t="s">
        <v>187</v>
      </c>
      <c r="D81" s="37" t="s">
        <v>186</v>
      </c>
    </row>
    <row r="82" spans="1:4" x14ac:dyDescent="0.2">
      <c r="A82" s="37" t="s">
        <v>160</v>
      </c>
      <c r="B82" s="37" t="s">
        <v>155</v>
      </c>
      <c r="C82" s="37" t="s">
        <v>205</v>
      </c>
      <c r="D82" s="37" t="s">
        <v>204</v>
      </c>
    </row>
    <row r="83" spans="1:4" x14ac:dyDescent="0.2">
      <c r="A83" s="37" t="s">
        <v>152</v>
      </c>
      <c r="B83" s="37" t="s">
        <v>142</v>
      </c>
      <c r="C83" s="37" t="s">
        <v>171</v>
      </c>
      <c r="D83" s="37" t="s">
        <v>170</v>
      </c>
    </row>
    <row r="84" spans="1:4" x14ac:dyDescent="0.2">
      <c r="A84" s="37" t="s">
        <v>367</v>
      </c>
      <c r="B84" s="37" t="s">
        <v>139</v>
      </c>
      <c r="C84" s="37" t="s">
        <v>165</v>
      </c>
      <c r="D84" s="37" t="s">
        <v>164</v>
      </c>
    </row>
    <row r="85" spans="1:4" x14ac:dyDescent="0.2">
      <c r="A85" s="37" t="s">
        <v>169</v>
      </c>
      <c r="B85" s="37" t="s">
        <v>139</v>
      </c>
      <c r="C85" s="37" t="s">
        <v>168</v>
      </c>
      <c r="D85" s="37" t="s">
        <v>167</v>
      </c>
    </row>
    <row r="86" spans="1:4" x14ac:dyDescent="0.2">
      <c r="A86" s="37" t="s">
        <v>169</v>
      </c>
      <c r="B86" s="37" t="s">
        <v>142</v>
      </c>
      <c r="C86" s="37" t="s">
        <v>171</v>
      </c>
      <c r="D86" s="37" t="s">
        <v>170</v>
      </c>
    </row>
    <row r="87" spans="1:4" x14ac:dyDescent="0.2">
      <c r="A87" s="37" t="s">
        <v>169</v>
      </c>
      <c r="B87" s="37" t="s">
        <v>139</v>
      </c>
      <c r="C87" s="37" t="s">
        <v>177</v>
      </c>
      <c r="D87" s="37" t="s">
        <v>176</v>
      </c>
    </row>
    <row r="88" spans="1:4" x14ac:dyDescent="0.2">
      <c r="A88" s="37" t="s">
        <v>169</v>
      </c>
      <c r="B88" s="37" t="s">
        <v>214</v>
      </c>
      <c r="C88" s="37" t="s">
        <v>368</v>
      </c>
      <c r="D88" s="37" t="s">
        <v>369</v>
      </c>
    </row>
    <row r="89" spans="1:4" x14ac:dyDescent="0.2">
      <c r="A89" s="37" t="s">
        <v>169</v>
      </c>
      <c r="B89" s="37" t="s">
        <v>139</v>
      </c>
      <c r="C89" s="37" t="s">
        <v>213</v>
      </c>
      <c r="D89" s="37" t="s">
        <v>212</v>
      </c>
    </row>
    <row r="90" spans="1:4" x14ac:dyDescent="0.2">
      <c r="A90" s="37" t="s">
        <v>150</v>
      </c>
      <c r="B90" s="37" t="s">
        <v>142</v>
      </c>
      <c r="C90" s="37" t="s">
        <v>141</v>
      </c>
      <c r="D90" s="37" t="s">
        <v>140</v>
      </c>
    </row>
    <row r="91" spans="1:4" x14ac:dyDescent="0.2">
      <c r="A91" s="37" t="s">
        <v>150</v>
      </c>
      <c r="B91" s="37" t="s">
        <v>139</v>
      </c>
      <c r="C91" s="37" t="s">
        <v>149</v>
      </c>
      <c r="D91" s="37" t="s">
        <v>148</v>
      </c>
    </row>
    <row r="92" spans="1:4" x14ac:dyDescent="0.2">
      <c r="A92" s="37" t="s">
        <v>150</v>
      </c>
      <c r="B92" s="37" t="s">
        <v>139</v>
      </c>
      <c r="C92" s="37" t="s">
        <v>191</v>
      </c>
      <c r="D92" s="37" t="s">
        <v>190</v>
      </c>
    </row>
    <row r="93" spans="1:4" x14ac:dyDescent="0.2">
      <c r="A93" s="37" t="s">
        <v>150</v>
      </c>
      <c r="B93" s="37" t="s">
        <v>142</v>
      </c>
      <c r="C93" s="37" t="s">
        <v>329</v>
      </c>
      <c r="D93" s="37" t="s">
        <v>330</v>
      </c>
    </row>
    <row r="94" spans="1:4" x14ac:dyDescent="0.2">
      <c r="A94" s="37" t="s">
        <v>150</v>
      </c>
      <c r="B94" s="37" t="s">
        <v>139</v>
      </c>
      <c r="C94" s="37" t="s">
        <v>370</v>
      </c>
      <c r="D94" s="37" t="s">
        <v>195</v>
      </c>
    </row>
    <row r="95" spans="1:4" x14ac:dyDescent="0.2">
      <c r="A95" s="37" t="s">
        <v>150</v>
      </c>
      <c r="B95" s="37" t="s">
        <v>139</v>
      </c>
      <c r="C95" s="37" t="s">
        <v>371</v>
      </c>
      <c r="D95" s="37" t="s">
        <v>196</v>
      </c>
    </row>
    <row r="96" spans="1:4" x14ac:dyDescent="0.2">
      <c r="A96" s="37" t="s">
        <v>150</v>
      </c>
      <c r="B96" s="37" t="s">
        <v>142</v>
      </c>
      <c r="C96" s="37" t="s">
        <v>209</v>
      </c>
      <c r="D96" s="37" t="s">
        <v>208</v>
      </c>
    </row>
    <row r="97" spans="1:4" x14ac:dyDescent="0.2">
      <c r="A97" s="37" t="s">
        <v>150</v>
      </c>
      <c r="B97" s="37" t="s">
        <v>139</v>
      </c>
      <c r="C97" s="37" t="s">
        <v>213</v>
      </c>
      <c r="D97" s="37" t="s">
        <v>212</v>
      </c>
    </row>
    <row r="98" spans="1:4" x14ac:dyDescent="0.2">
      <c r="A98" s="37" t="s">
        <v>144</v>
      </c>
      <c r="B98" s="37" t="s">
        <v>155</v>
      </c>
      <c r="C98" s="37" t="s">
        <v>163</v>
      </c>
      <c r="D98" s="37" t="s">
        <v>162</v>
      </c>
    </row>
    <row r="99" spans="1:4" x14ac:dyDescent="0.2">
      <c r="A99" s="37" t="s">
        <v>144</v>
      </c>
      <c r="B99" s="37" t="s">
        <v>142</v>
      </c>
      <c r="C99" s="37" t="s">
        <v>329</v>
      </c>
      <c r="D99" s="37" t="s">
        <v>330</v>
      </c>
    </row>
    <row r="100" spans="1:4" x14ac:dyDescent="0.2">
      <c r="A100" s="37" t="s">
        <v>372</v>
      </c>
      <c r="B100" s="37" t="s">
        <v>67</v>
      </c>
      <c r="C100" s="37" t="s">
        <v>179</v>
      </c>
      <c r="D100" s="37" t="s">
        <v>316</v>
      </c>
    </row>
    <row r="101" spans="1:4" x14ac:dyDescent="0.2">
      <c r="A101" s="37" t="s">
        <v>100</v>
      </c>
      <c r="B101" s="37" t="s">
        <v>67</v>
      </c>
      <c r="C101" s="37" t="s">
        <v>339</v>
      </c>
      <c r="D101" s="37" t="s">
        <v>340</v>
      </c>
    </row>
    <row r="102" spans="1:4" x14ac:dyDescent="0.2">
      <c r="A102" s="37" t="s">
        <v>100</v>
      </c>
      <c r="B102" s="37" t="s">
        <v>67</v>
      </c>
      <c r="C102" s="37" t="s">
        <v>359</v>
      </c>
      <c r="D102" s="37" t="s">
        <v>84</v>
      </c>
    </row>
    <row r="103" spans="1:4" x14ac:dyDescent="0.2">
      <c r="A103" s="37" t="s">
        <v>81</v>
      </c>
      <c r="B103" s="37" t="s">
        <v>67</v>
      </c>
      <c r="C103" s="37" t="s">
        <v>359</v>
      </c>
      <c r="D103" s="37" t="s">
        <v>84</v>
      </c>
    </row>
    <row r="104" spans="1:4" x14ac:dyDescent="0.2">
      <c r="A104" s="37" t="s">
        <v>373</v>
      </c>
      <c r="B104" s="37" t="s">
        <v>67</v>
      </c>
      <c r="C104" s="37" t="s">
        <v>374</v>
      </c>
      <c r="D104" s="37" t="s">
        <v>375</v>
      </c>
    </row>
    <row r="105" spans="1:4" x14ac:dyDescent="0.2">
      <c r="A105" s="37" t="s">
        <v>20</v>
      </c>
      <c r="B105" s="37" t="s">
        <v>67</v>
      </c>
      <c r="C105" s="37" t="s">
        <v>376</v>
      </c>
      <c r="D105" s="37" t="s">
        <v>377</v>
      </c>
    </row>
    <row r="106" spans="1:4" x14ac:dyDescent="0.2">
      <c r="A106" s="37" t="s">
        <v>20</v>
      </c>
      <c r="B106" s="37" t="s">
        <v>67</v>
      </c>
      <c r="C106" s="37" t="s">
        <v>378</v>
      </c>
      <c r="D106" s="37" t="s">
        <v>379</v>
      </c>
    </row>
    <row r="107" spans="1:4" x14ac:dyDescent="0.2">
      <c r="A107" s="37" t="s">
        <v>20</v>
      </c>
      <c r="B107" s="37" t="s">
        <v>67</v>
      </c>
      <c r="C107" s="37" t="s">
        <v>380</v>
      </c>
      <c r="D107" s="37" t="s">
        <v>381</v>
      </c>
    </row>
    <row r="108" spans="1:4" x14ac:dyDescent="0.2">
      <c r="A108" s="37" t="s">
        <v>20</v>
      </c>
      <c r="B108" s="37" t="s">
        <v>67</v>
      </c>
      <c r="C108" s="37" t="s">
        <v>72</v>
      </c>
      <c r="D108" s="37" t="s">
        <v>71</v>
      </c>
    </row>
    <row r="109" spans="1:4" x14ac:dyDescent="0.2">
      <c r="A109" s="37" t="s">
        <v>20</v>
      </c>
      <c r="B109" s="37" t="s">
        <v>67</v>
      </c>
      <c r="C109" s="37" t="s">
        <v>74</v>
      </c>
      <c r="D109" s="37" t="s">
        <v>73</v>
      </c>
    </row>
    <row r="110" spans="1:4" x14ac:dyDescent="0.2">
      <c r="A110" s="37" t="s">
        <v>20</v>
      </c>
      <c r="B110" s="37" t="s">
        <v>98</v>
      </c>
      <c r="C110" s="37" t="s">
        <v>122</v>
      </c>
      <c r="D110" s="37" t="s">
        <v>121</v>
      </c>
    </row>
    <row r="111" spans="1:4" x14ac:dyDescent="0.2">
      <c r="A111" s="37" t="s">
        <v>20</v>
      </c>
      <c r="B111" s="37" t="s">
        <v>67</v>
      </c>
      <c r="C111" s="37" t="s">
        <v>382</v>
      </c>
      <c r="D111" s="37" t="s">
        <v>383</v>
      </c>
    </row>
    <row r="112" spans="1:4" x14ac:dyDescent="0.2">
      <c r="A112" s="37" t="s">
        <v>62</v>
      </c>
      <c r="B112" s="37" t="s">
        <v>11</v>
      </c>
      <c r="C112" s="37" t="s">
        <v>10</v>
      </c>
      <c r="D112" s="37" t="s">
        <v>9</v>
      </c>
    </row>
    <row r="113" spans="1:13" x14ac:dyDescent="0.2">
      <c r="A113" s="37" t="s">
        <v>62</v>
      </c>
      <c r="B113" s="37" t="s">
        <v>11</v>
      </c>
      <c r="C113" s="37" t="s">
        <v>28</v>
      </c>
      <c r="D113" s="37" t="s">
        <v>27</v>
      </c>
    </row>
    <row r="114" spans="1:13" x14ac:dyDescent="0.2">
      <c r="A114" s="37" t="s">
        <v>62</v>
      </c>
      <c r="B114" s="37" t="s">
        <v>67</v>
      </c>
      <c r="C114" s="37" t="s">
        <v>74</v>
      </c>
      <c r="D114" s="37" t="s">
        <v>73</v>
      </c>
    </row>
    <row r="115" spans="1:13" x14ac:dyDescent="0.2">
      <c r="A115" s="37" t="s">
        <v>5</v>
      </c>
      <c r="B115" s="37" t="s">
        <v>44</v>
      </c>
      <c r="C115" s="37" t="s">
        <v>43</v>
      </c>
      <c r="D115" s="37" t="s">
        <v>42</v>
      </c>
    </row>
    <row r="116" spans="1:13" x14ac:dyDescent="0.2">
      <c r="A116" s="37" t="s">
        <v>5</v>
      </c>
      <c r="B116" s="37" t="s">
        <v>44</v>
      </c>
      <c r="C116" s="37" t="s">
        <v>384</v>
      </c>
      <c r="D116" s="37" t="s">
        <v>385</v>
      </c>
      <c r="H116" s="39"/>
      <c r="I116" s="39"/>
      <c r="J116" s="39"/>
      <c r="K116" s="39"/>
      <c r="L116" s="39"/>
      <c r="M116" s="39"/>
    </row>
    <row r="117" spans="1:13" x14ac:dyDescent="0.2">
      <c r="A117" s="37" t="s">
        <v>5</v>
      </c>
      <c r="B117" s="37" t="s">
        <v>67</v>
      </c>
      <c r="C117" s="37" t="s">
        <v>376</v>
      </c>
      <c r="D117" s="37" t="s">
        <v>377</v>
      </c>
    </row>
    <row r="118" spans="1:13" x14ac:dyDescent="0.2">
      <c r="A118" s="37" t="s">
        <v>5</v>
      </c>
      <c r="B118" s="37" t="s">
        <v>67</v>
      </c>
      <c r="C118" s="37" t="s">
        <v>386</v>
      </c>
      <c r="D118" s="37" t="s">
        <v>387</v>
      </c>
    </row>
    <row r="119" spans="1:13" x14ac:dyDescent="0.2">
      <c r="A119" s="37" t="s">
        <v>5</v>
      </c>
      <c r="B119" s="37" t="s">
        <v>67</v>
      </c>
      <c r="C119" s="37" t="s">
        <v>66</v>
      </c>
      <c r="D119" s="37" t="s">
        <v>65</v>
      </c>
    </row>
    <row r="120" spans="1:13" x14ac:dyDescent="0.2">
      <c r="A120" s="37" t="s">
        <v>5</v>
      </c>
      <c r="B120" s="37" t="s">
        <v>67</v>
      </c>
      <c r="C120" s="37" t="s">
        <v>72</v>
      </c>
      <c r="D120" s="37" t="s">
        <v>71</v>
      </c>
    </row>
    <row r="121" spans="1:13" x14ac:dyDescent="0.2">
      <c r="A121" s="37" t="s">
        <v>5</v>
      </c>
      <c r="B121" s="37" t="s">
        <v>67</v>
      </c>
      <c r="C121" s="37" t="s">
        <v>74</v>
      </c>
      <c r="D121" s="37" t="s">
        <v>73</v>
      </c>
    </row>
    <row r="122" spans="1:13" x14ac:dyDescent="0.2">
      <c r="A122" s="37" t="s">
        <v>5</v>
      </c>
      <c r="B122" s="37" t="s">
        <v>67</v>
      </c>
      <c r="C122" s="37" t="s">
        <v>80</v>
      </c>
      <c r="D122" s="37" t="s">
        <v>79</v>
      </c>
    </row>
    <row r="123" spans="1:13" x14ac:dyDescent="0.2">
      <c r="A123" s="37" t="s">
        <v>5</v>
      </c>
      <c r="B123" s="37" t="s">
        <v>67</v>
      </c>
      <c r="C123" s="37" t="s">
        <v>89</v>
      </c>
      <c r="D123" s="37" t="s">
        <v>88</v>
      </c>
    </row>
    <row r="124" spans="1:13" x14ac:dyDescent="0.2">
      <c r="A124" s="37" t="s">
        <v>5</v>
      </c>
      <c r="B124" s="37" t="s">
        <v>67</v>
      </c>
      <c r="C124" s="37" t="s">
        <v>388</v>
      </c>
      <c r="D124" s="37" t="s">
        <v>389</v>
      </c>
    </row>
    <row r="125" spans="1:13" x14ac:dyDescent="0.2">
      <c r="A125" s="37" t="s">
        <v>5</v>
      </c>
      <c r="B125" s="37" t="s">
        <v>67</v>
      </c>
      <c r="C125" s="37" t="s">
        <v>382</v>
      </c>
      <c r="D125" s="37" t="s">
        <v>383</v>
      </c>
    </row>
    <row r="126" spans="1:13" x14ac:dyDescent="0.2">
      <c r="A126" s="37" t="s">
        <v>13</v>
      </c>
      <c r="B126" s="37" t="s">
        <v>11</v>
      </c>
      <c r="C126" s="37" t="s">
        <v>337</v>
      </c>
      <c r="D126" s="37" t="s">
        <v>338</v>
      </c>
    </row>
    <row r="127" spans="1:13" x14ac:dyDescent="0.2">
      <c r="A127" s="37" t="s">
        <v>13</v>
      </c>
      <c r="B127" s="37" t="s">
        <v>11</v>
      </c>
      <c r="C127" s="37" t="s">
        <v>390</v>
      </c>
      <c r="D127" s="37" t="s">
        <v>391</v>
      </c>
    </row>
    <row r="128" spans="1:13" x14ac:dyDescent="0.2">
      <c r="A128" s="37" t="s">
        <v>13</v>
      </c>
      <c r="B128" s="37" t="s">
        <v>11</v>
      </c>
      <c r="C128" s="37" t="s">
        <v>15</v>
      </c>
      <c r="D128" s="37" t="s">
        <v>14</v>
      </c>
    </row>
    <row r="129" spans="1:4" x14ac:dyDescent="0.2">
      <c r="A129" s="37" t="s">
        <v>13</v>
      </c>
      <c r="B129" s="37" t="s">
        <v>11</v>
      </c>
      <c r="C129" s="37" t="s">
        <v>392</v>
      </c>
      <c r="D129" s="37" t="s">
        <v>393</v>
      </c>
    </row>
    <row r="130" spans="1:4" x14ac:dyDescent="0.2">
      <c r="A130" s="37" t="s">
        <v>13</v>
      </c>
      <c r="B130" s="37" t="s">
        <v>11</v>
      </c>
      <c r="C130" s="37" t="s">
        <v>394</v>
      </c>
      <c r="D130" s="37" t="s">
        <v>23</v>
      </c>
    </row>
    <row r="131" spans="1:4" x14ac:dyDescent="0.2">
      <c r="A131" s="37" t="s">
        <v>13</v>
      </c>
      <c r="B131" s="37" t="s">
        <v>11</v>
      </c>
      <c r="C131" s="37" t="s">
        <v>395</v>
      </c>
      <c r="D131" s="37" t="s">
        <v>396</v>
      </c>
    </row>
    <row r="132" spans="1:4" x14ac:dyDescent="0.2">
      <c r="A132" s="37" t="s">
        <v>13</v>
      </c>
      <c r="B132" s="37" t="s">
        <v>11</v>
      </c>
      <c r="C132" s="37" t="s">
        <v>397</v>
      </c>
      <c r="D132" s="37" t="s">
        <v>398</v>
      </c>
    </row>
    <row r="133" spans="1:4" x14ac:dyDescent="0.2">
      <c r="A133" s="37" t="s">
        <v>13</v>
      </c>
      <c r="B133" s="37" t="s">
        <v>11</v>
      </c>
      <c r="C133" s="37" t="s">
        <v>399</v>
      </c>
      <c r="D133" s="37" t="s">
        <v>400</v>
      </c>
    </row>
    <row r="134" spans="1:4" x14ac:dyDescent="0.2">
      <c r="A134" s="37" t="s">
        <v>13</v>
      </c>
      <c r="B134" s="37" t="s">
        <v>11</v>
      </c>
      <c r="C134" s="37" t="s">
        <v>401</v>
      </c>
      <c r="D134" s="37" t="s">
        <v>33</v>
      </c>
    </row>
    <row r="135" spans="1:4" x14ac:dyDescent="0.2">
      <c r="A135" s="37" t="s">
        <v>13</v>
      </c>
      <c r="B135" s="37" t="s">
        <v>11</v>
      </c>
      <c r="C135" s="37" t="s">
        <v>37</v>
      </c>
      <c r="D135" s="37" t="s">
        <v>36</v>
      </c>
    </row>
    <row r="136" spans="1:4" x14ac:dyDescent="0.2">
      <c r="A136" s="37" t="s">
        <v>13</v>
      </c>
      <c r="B136" s="37" t="s">
        <v>11</v>
      </c>
      <c r="C136" s="37" t="s">
        <v>402</v>
      </c>
      <c r="D136" s="37" t="s">
        <v>403</v>
      </c>
    </row>
    <row r="137" spans="1:4" x14ac:dyDescent="0.2">
      <c r="A137" s="37" t="s">
        <v>13</v>
      </c>
      <c r="B137" s="37" t="s">
        <v>11</v>
      </c>
      <c r="C137" s="37" t="s">
        <v>39</v>
      </c>
      <c r="D137" s="37" t="s">
        <v>38</v>
      </c>
    </row>
    <row r="138" spans="1:4" x14ac:dyDescent="0.2">
      <c r="A138" s="37" t="s">
        <v>13</v>
      </c>
      <c r="B138" s="37" t="s">
        <v>11</v>
      </c>
      <c r="C138" s="37" t="s">
        <v>41</v>
      </c>
      <c r="D138" s="37" t="s">
        <v>40</v>
      </c>
    </row>
    <row r="139" spans="1:4" x14ac:dyDescent="0.2">
      <c r="A139" s="37" t="s">
        <v>13</v>
      </c>
      <c r="B139" s="37" t="s">
        <v>11</v>
      </c>
      <c r="C139" s="37" t="s">
        <v>46</v>
      </c>
      <c r="D139" s="37" t="s">
        <v>45</v>
      </c>
    </row>
    <row r="140" spans="1:4" x14ac:dyDescent="0.2">
      <c r="A140" s="37" t="s">
        <v>13</v>
      </c>
      <c r="B140" s="37" t="s">
        <v>67</v>
      </c>
      <c r="C140" s="37" t="s">
        <v>115</v>
      </c>
      <c r="D140" s="37" t="s">
        <v>114</v>
      </c>
    </row>
    <row r="141" spans="1:4" x14ac:dyDescent="0.2">
      <c r="A141" s="37" t="s">
        <v>6</v>
      </c>
      <c r="B141" s="37" t="s">
        <v>4</v>
      </c>
      <c r="C141" s="37" t="s">
        <v>404</v>
      </c>
      <c r="D141" s="37" t="s">
        <v>3</v>
      </c>
    </row>
    <row r="142" spans="1:4" x14ac:dyDescent="0.2">
      <c r="A142" s="37" t="s">
        <v>6</v>
      </c>
      <c r="B142" s="37" t="s">
        <v>11</v>
      </c>
      <c r="C142" s="37" t="s">
        <v>405</v>
      </c>
      <c r="D142" s="37" t="s">
        <v>406</v>
      </c>
    </row>
    <row r="143" spans="1:4" x14ac:dyDescent="0.2">
      <c r="A143" s="37" t="s">
        <v>6</v>
      </c>
      <c r="B143" s="37" t="s">
        <v>44</v>
      </c>
      <c r="C143" s="37" t="s">
        <v>384</v>
      </c>
      <c r="D143" s="37" t="s">
        <v>385</v>
      </c>
    </row>
    <row r="144" spans="1:4" x14ac:dyDescent="0.2">
      <c r="A144" s="37" t="s">
        <v>6</v>
      </c>
      <c r="B144" s="37" t="s">
        <v>51</v>
      </c>
      <c r="C144" s="37" t="s">
        <v>407</v>
      </c>
      <c r="D144" s="37" t="s">
        <v>56</v>
      </c>
    </row>
    <row r="145" spans="1:4" x14ac:dyDescent="0.2">
      <c r="A145" s="37" t="s">
        <v>6</v>
      </c>
      <c r="B145" s="37" t="s">
        <v>67</v>
      </c>
      <c r="C145" s="37" t="s">
        <v>376</v>
      </c>
      <c r="D145" s="37" t="s">
        <v>377</v>
      </c>
    </row>
    <row r="146" spans="1:4" x14ac:dyDescent="0.2">
      <c r="A146" s="37" t="s">
        <v>6</v>
      </c>
      <c r="B146" s="37" t="s">
        <v>67</v>
      </c>
      <c r="C146" s="37" t="s">
        <v>378</v>
      </c>
      <c r="D146" s="37" t="s">
        <v>379</v>
      </c>
    </row>
    <row r="147" spans="1:4" x14ac:dyDescent="0.2">
      <c r="A147" s="37" t="s">
        <v>6</v>
      </c>
      <c r="B147" s="37" t="s">
        <v>67</v>
      </c>
      <c r="C147" s="37" t="s">
        <v>72</v>
      </c>
      <c r="D147" s="37" t="s">
        <v>71</v>
      </c>
    </row>
    <row r="148" spans="1:4" x14ac:dyDescent="0.2">
      <c r="A148" s="37" t="s">
        <v>6</v>
      </c>
      <c r="B148" s="37" t="s">
        <v>67</v>
      </c>
      <c r="C148" s="37" t="s">
        <v>74</v>
      </c>
      <c r="D148" s="37" t="s">
        <v>73</v>
      </c>
    </row>
    <row r="149" spans="1:4" x14ac:dyDescent="0.2">
      <c r="A149" s="37" t="s">
        <v>6</v>
      </c>
      <c r="B149" s="37" t="s">
        <v>67</v>
      </c>
      <c r="C149" s="37" t="s">
        <v>80</v>
      </c>
      <c r="D149" s="37" t="s">
        <v>79</v>
      </c>
    </row>
    <row r="150" spans="1:4" x14ac:dyDescent="0.2">
      <c r="A150" s="37" t="s">
        <v>6</v>
      </c>
      <c r="B150" s="37" t="s">
        <v>67</v>
      </c>
      <c r="C150" s="37" t="s">
        <v>408</v>
      </c>
      <c r="D150" s="37" t="s">
        <v>94</v>
      </c>
    </row>
    <row r="151" spans="1:4" x14ac:dyDescent="0.2">
      <c r="A151" s="37" t="s">
        <v>6</v>
      </c>
      <c r="B151" s="37" t="s">
        <v>67</v>
      </c>
      <c r="C151" s="37" t="s">
        <v>107</v>
      </c>
      <c r="D151" s="37" t="s">
        <v>106</v>
      </c>
    </row>
    <row r="152" spans="1:4" x14ac:dyDescent="0.2">
      <c r="A152" s="37" t="s">
        <v>6</v>
      </c>
      <c r="B152" s="37" t="s">
        <v>67</v>
      </c>
      <c r="C152" s="37" t="s">
        <v>113</v>
      </c>
      <c r="D152" s="37" t="s">
        <v>112</v>
      </c>
    </row>
    <row r="153" spans="1:4" x14ac:dyDescent="0.2">
      <c r="A153" s="37" t="s">
        <v>6</v>
      </c>
      <c r="B153" s="37" t="s">
        <v>67</v>
      </c>
      <c r="C153" s="37" t="s">
        <v>388</v>
      </c>
      <c r="D153" s="37" t="s">
        <v>389</v>
      </c>
    </row>
    <row r="154" spans="1:4" x14ac:dyDescent="0.2">
      <c r="A154" s="37" t="s">
        <v>6</v>
      </c>
      <c r="B154" s="37" t="s">
        <v>67</v>
      </c>
      <c r="C154" s="37" t="s">
        <v>382</v>
      </c>
      <c r="D154" s="37" t="s">
        <v>383</v>
      </c>
    </row>
    <row r="155" spans="1:4" x14ac:dyDescent="0.2">
      <c r="A155" s="37" t="s">
        <v>6</v>
      </c>
      <c r="B155" s="37" t="s">
        <v>67</v>
      </c>
      <c r="C155" s="37" t="s">
        <v>409</v>
      </c>
      <c r="D155" s="37" t="s">
        <v>410</v>
      </c>
    </row>
    <row r="156" spans="1:4" x14ac:dyDescent="0.2">
      <c r="A156" s="37" t="s">
        <v>116</v>
      </c>
      <c r="B156" s="37" t="s">
        <v>11</v>
      </c>
      <c r="C156" s="37" t="s">
        <v>46</v>
      </c>
      <c r="D156" s="37" t="s">
        <v>45</v>
      </c>
    </row>
    <row r="157" spans="1:4" x14ac:dyDescent="0.2">
      <c r="A157" s="37" t="s">
        <v>116</v>
      </c>
      <c r="B157" s="37" t="s">
        <v>67</v>
      </c>
      <c r="C157" s="37" t="s">
        <v>113</v>
      </c>
      <c r="D157" s="37" t="s">
        <v>112</v>
      </c>
    </row>
    <row r="158" spans="1:4" x14ac:dyDescent="0.2">
      <c r="A158" s="37" t="s">
        <v>116</v>
      </c>
      <c r="B158" s="37" t="s">
        <v>4</v>
      </c>
      <c r="C158" s="37" t="s">
        <v>411</v>
      </c>
      <c r="D158" s="37" t="s">
        <v>412</v>
      </c>
    </row>
    <row r="159" spans="1:4" x14ac:dyDescent="0.2">
      <c r="A159" s="37" t="s">
        <v>95</v>
      </c>
      <c r="B159" s="37" t="s">
        <v>11</v>
      </c>
      <c r="C159" s="37" t="s">
        <v>19</v>
      </c>
      <c r="D159" s="37" t="s">
        <v>18</v>
      </c>
    </row>
    <row r="160" spans="1:4" x14ac:dyDescent="0.2">
      <c r="A160" s="37" t="s">
        <v>95</v>
      </c>
      <c r="B160" s="37" t="s">
        <v>11</v>
      </c>
      <c r="C160" s="37" t="s">
        <v>413</v>
      </c>
      <c r="D160" s="37" t="s">
        <v>24</v>
      </c>
    </row>
    <row r="161" spans="1:4" x14ac:dyDescent="0.2">
      <c r="A161" s="37" t="s">
        <v>95</v>
      </c>
      <c r="B161" s="37" t="s">
        <v>67</v>
      </c>
      <c r="C161" s="37" t="s">
        <v>374</v>
      </c>
      <c r="D161" s="37" t="s">
        <v>375</v>
      </c>
    </row>
    <row r="162" spans="1:4" x14ac:dyDescent="0.2">
      <c r="A162" s="37" t="s">
        <v>95</v>
      </c>
      <c r="B162" s="37" t="s">
        <v>67</v>
      </c>
      <c r="C162" s="37" t="s">
        <v>408</v>
      </c>
      <c r="D162" s="37" t="s">
        <v>94</v>
      </c>
    </row>
    <row r="163" spans="1:4" x14ac:dyDescent="0.2">
      <c r="A163" s="37" t="s">
        <v>95</v>
      </c>
      <c r="B163" s="37" t="s">
        <v>67</v>
      </c>
      <c r="C163" s="37" t="s">
        <v>388</v>
      </c>
      <c r="D163" s="37" t="s">
        <v>389</v>
      </c>
    </row>
    <row r="164" spans="1:4" x14ac:dyDescent="0.2">
      <c r="A164" s="37" t="s">
        <v>414</v>
      </c>
      <c r="B164" s="37" t="s">
        <v>67</v>
      </c>
      <c r="C164" s="37" t="s">
        <v>347</v>
      </c>
      <c r="D164" s="37" t="s">
        <v>348</v>
      </c>
    </row>
    <row r="165" spans="1:4" x14ac:dyDescent="0.2">
      <c r="A165" s="37" t="s">
        <v>8</v>
      </c>
      <c r="B165" s="37" t="s">
        <v>44</v>
      </c>
      <c r="C165" s="37" t="s">
        <v>415</v>
      </c>
      <c r="D165" s="37" t="s">
        <v>416</v>
      </c>
    </row>
    <row r="166" spans="1:4" x14ac:dyDescent="0.2">
      <c r="A166" s="37" t="s">
        <v>8</v>
      </c>
      <c r="B166" s="37" t="s">
        <v>67</v>
      </c>
      <c r="C166" s="37" t="s">
        <v>347</v>
      </c>
      <c r="D166" s="37" t="s">
        <v>348</v>
      </c>
    </row>
    <row r="167" spans="1:4" x14ac:dyDescent="0.2">
      <c r="A167" s="37" t="s">
        <v>8</v>
      </c>
      <c r="B167" s="37" t="s">
        <v>67</v>
      </c>
      <c r="C167" s="37" t="s">
        <v>113</v>
      </c>
      <c r="D167" s="37" t="s">
        <v>112</v>
      </c>
    </row>
    <row r="168" spans="1:4" x14ac:dyDescent="0.2">
      <c r="A168" s="37" t="s">
        <v>8</v>
      </c>
      <c r="B168" s="37" t="s">
        <v>98</v>
      </c>
      <c r="C168" s="37" t="s">
        <v>417</v>
      </c>
      <c r="D168" s="37" t="s">
        <v>418</v>
      </c>
    </row>
    <row r="169" spans="1:4" x14ac:dyDescent="0.2">
      <c r="A169" s="37" t="s">
        <v>8</v>
      </c>
      <c r="B169" s="37" t="s">
        <v>67</v>
      </c>
      <c r="C169" s="37" t="s">
        <v>419</v>
      </c>
      <c r="D169" s="37" t="s">
        <v>420</v>
      </c>
    </row>
    <row r="170" spans="1:4" x14ac:dyDescent="0.2">
      <c r="A170" s="37" t="s">
        <v>8</v>
      </c>
      <c r="B170" s="37" t="s">
        <v>67</v>
      </c>
      <c r="C170" s="37" t="s">
        <v>421</v>
      </c>
      <c r="D170" s="37" t="s">
        <v>422</v>
      </c>
    </row>
    <row r="171" spans="1:4" x14ac:dyDescent="0.2">
      <c r="A171" s="37" t="s">
        <v>8</v>
      </c>
      <c r="B171" s="37" t="s">
        <v>67</v>
      </c>
      <c r="C171" s="37" t="s">
        <v>382</v>
      </c>
      <c r="D171" s="37" t="s">
        <v>383</v>
      </c>
    </row>
    <row r="172" spans="1:4" x14ac:dyDescent="0.2">
      <c r="A172" s="37" t="s">
        <v>423</v>
      </c>
      <c r="B172" s="37" t="s">
        <v>51</v>
      </c>
      <c r="C172" s="37" t="s">
        <v>54</v>
      </c>
      <c r="D172" s="37" t="s">
        <v>53</v>
      </c>
    </row>
    <row r="173" spans="1:4" x14ac:dyDescent="0.2">
      <c r="A173" s="37" t="s">
        <v>136</v>
      </c>
      <c r="B173" s="37" t="s">
        <v>51</v>
      </c>
      <c r="C173" s="37" t="s">
        <v>54</v>
      </c>
      <c r="D173" s="37" t="s">
        <v>53</v>
      </c>
    </row>
    <row r="174" spans="1:4" x14ac:dyDescent="0.2">
      <c r="A174" s="37" t="s">
        <v>136</v>
      </c>
      <c r="B174" s="37" t="s">
        <v>51</v>
      </c>
      <c r="C174" s="37" t="s">
        <v>424</v>
      </c>
      <c r="D174" s="37" t="s">
        <v>425</v>
      </c>
    </row>
    <row r="175" spans="1:4" x14ac:dyDescent="0.2">
      <c r="A175" s="37" t="s">
        <v>426</v>
      </c>
      <c r="B175" s="37" t="s">
        <v>67</v>
      </c>
      <c r="C175" s="37" t="s">
        <v>80</v>
      </c>
      <c r="D175" s="37" t="s">
        <v>79</v>
      </c>
    </row>
    <row r="176" spans="1:4" x14ac:dyDescent="0.2">
      <c r="A176" s="37" t="s">
        <v>427</v>
      </c>
      <c r="B176" s="37" t="s">
        <v>67</v>
      </c>
      <c r="C176" s="37" t="s">
        <v>357</v>
      </c>
      <c r="D176" s="37" t="s">
        <v>358</v>
      </c>
    </row>
    <row r="177" spans="1:4" x14ac:dyDescent="0.2">
      <c r="A177" s="37" t="s">
        <v>69</v>
      </c>
      <c r="B177" s="37" t="s">
        <v>67</v>
      </c>
      <c r="C177" s="37" t="s">
        <v>66</v>
      </c>
      <c r="D177" s="37" t="s">
        <v>65</v>
      </c>
    </row>
    <row r="178" spans="1:4" x14ac:dyDescent="0.2">
      <c r="A178" s="37" t="s">
        <v>69</v>
      </c>
      <c r="B178" s="37" t="s">
        <v>67</v>
      </c>
      <c r="C178" s="37" t="s">
        <v>341</v>
      </c>
      <c r="D178" s="37" t="s">
        <v>133</v>
      </c>
    </row>
    <row r="179" spans="1:4" x14ac:dyDescent="0.2">
      <c r="A179" s="37" t="s">
        <v>69</v>
      </c>
      <c r="B179" s="37" t="s">
        <v>139</v>
      </c>
      <c r="C179" s="37" t="s">
        <v>428</v>
      </c>
      <c r="D179" s="37" t="s">
        <v>429</v>
      </c>
    </row>
    <row r="180" spans="1:4" x14ac:dyDescent="0.2">
      <c r="A180" s="37" t="s">
        <v>69</v>
      </c>
      <c r="B180" s="37" t="s">
        <v>139</v>
      </c>
      <c r="C180" s="37" t="s">
        <v>430</v>
      </c>
      <c r="D180" s="37" t="s">
        <v>138</v>
      </c>
    </row>
    <row r="181" spans="1:4" x14ac:dyDescent="0.2">
      <c r="A181" s="37" t="s">
        <v>431</v>
      </c>
      <c r="B181" s="37" t="s">
        <v>67</v>
      </c>
      <c r="C181" s="37" t="s">
        <v>66</v>
      </c>
      <c r="D181" s="37" t="s">
        <v>65</v>
      </c>
    </row>
    <row r="182" spans="1:4" x14ac:dyDescent="0.2">
      <c r="A182" s="37" t="s">
        <v>432</v>
      </c>
      <c r="B182" s="37" t="s">
        <v>110</v>
      </c>
      <c r="C182" s="37" t="s">
        <v>433</v>
      </c>
      <c r="D182" s="37" t="s">
        <v>434</v>
      </c>
    </row>
    <row r="183" spans="1:4" x14ac:dyDescent="0.2">
      <c r="A183" s="37" t="s">
        <v>435</v>
      </c>
      <c r="B183" s="37" t="s">
        <v>67</v>
      </c>
      <c r="C183" s="37" t="s">
        <v>89</v>
      </c>
      <c r="D183" s="37" t="s">
        <v>88</v>
      </c>
    </row>
    <row r="184" spans="1:4" x14ac:dyDescent="0.2">
      <c r="A184" s="37" t="s">
        <v>92</v>
      </c>
      <c r="B184" s="37" t="s">
        <v>110</v>
      </c>
      <c r="C184" s="37" t="s">
        <v>201</v>
      </c>
      <c r="D184" s="37" t="s">
        <v>200</v>
      </c>
    </row>
    <row r="185" spans="1:4" x14ac:dyDescent="0.2">
      <c r="A185" s="37" t="s">
        <v>436</v>
      </c>
      <c r="B185" s="37" t="s">
        <v>110</v>
      </c>
      <c r="C185" s="37" t="s">
        <v>201</v>
      </c>
      <c r="D185" s="37" t="s">
        <v>200</v>
      </c>
    </row>
    <row r="186" spans="1:4" x14ac:dyDescent="0.2">
      <c r="A186" s="37" t="s">
        <v>437</v>
      </c>
      <c r="B186" s="37" t="s">
        <v>142</v>
      </c>
      <c r="C186" s="37" t="s">
        <v>366</v>
      </c>
      <c r="D186" s="37" t="s">
        <v>166</v>
      </c>
    </row>
    <row r="187" spans="1:4" x14ac:dyDescent="0.2">
      <c r="A187" s="37" t="s">
        <v>437</v>
      </c>
      <c r="B187" s="37" t="s">
        <v>142</v>
      </c>
      <c r="C187" s="37" t="s">
        <v>327</v>
      </c>
      <c r="D187" s="37" t="s">
        <v>328</v>
      </c>
    </row>
    <row r="188" spans="1:4" x14ac:dyDescent="0.2">
      <c r="A188" s="37" t="s">
        <v>437</v>
      </c>
      <c r="B188" s="37" t="s">
        <v>155</v>
      </c>
      <c r="C188" s="37" t="s">
        <v>205</v>
      </c>
      <c r="D188" s="37" t="s">
        <v>204</v>
      </c>
    </row>
    <row r="189" spans="1:4" x14ac:dyDescent="0.2">
      <c r="A189" s="37" t="s">
        <v>437</v>
      </c>
      <c r="B189" s="37" t="s">
        <v>142</v>
      </c>
      <c r="C189" s="37" t="s">
        <v>323</v>
      </c>
      <c r="D189" s="37" t="s">
        <v>324</v>
      </c>
    </row>
    <row r="190" spans="1:4" x14ac:dyDescent="0.2">
      <c r="A190" s="37" t="s">
        <v>437</v>
      </c>
      <c r="B190" s="37" t="s">
        <v>142</v>
      </c>
      <c r="C190" s="37" t="s">
        <v>207</v>
      </c>
      <c r="D190" s="37" t="s">
        <v>206</v>
      </c>
    </row>
    <row r="191" spans="1:4" x14ac:dyDescent="0.2">
      <c r="A191" s="37" t="s">
        <v>437</v>
      </c>
      <c r="B191" s="37" t="s">
        <v>142</v>
      </c>
      <c r="C191" s="37" t="s">
        <v>325</v>
      </c>
      <c r="D191" s="37" t="s">
        <v>326</v>
      </c>
    </row>
    <row r="192" spans="1:4" x14ac:dyDescent="0.2">
      <c r="A192" s="37" t="s">
        <v>104</v>
      </c>
      <c r="B192" s="37" t="s">
        <v>67</v>
      </c>
      <c r="C192" s="37" t="s">
        <v>349</v>
      </c>
      <c r="D192" s="37" t="s">
        <v>103</v>
      </c>
    </row>
    <row r="193" spans="1:4" x14ac:dyDescent="0.2">
      <c r="A193" s="37" t="s">
        <v>104</v>
      </c>
      <c r="B193" s="37" t="s">
        <v>67</v>
      </c>
      <c r="C193" s="37" t="s">
        <v>347</v>
      </c>
      <c r="D193" s="37" t="s">
        <v>348</v>
      </c>
    </row>
    <row r="194" spans="1:4" x14ac:dyDescent="0.2">
      <c r="A194" s="37" t="s">
        <v>181</v>
      </c>
      <c r="B194" s="37" t="s">
        <v>67</v>
      </c>
      <c r="C194" s="37" t="s">
        <v>179</v>
      </c>
      <c r="D194" s="37" t="s">
        <v>316</v>
      </c>
    </row>
    <row r="195" spans="1:4" x14ac:dyDescent="0.2">
      <c r="A195" s="37" t="s">
        <v>438</v>
      </c>
      <c r="B195" s="37" t="s">
        <v>142</v>
      </c>
      <c r="C195" s="37" t="s">
        <v>439</v>
      </c>
      <c r="D195" s="37" t="s">
        <v>440</v>
      </c>
    </row>
    <row r="196" spans="1:4" x14ac:dyDescent="0.2">
      <c r="A196" s="37" t="s">
        <v>441</v>
      </c>
      <c r="B196" s="37" t="s">
        <v>142</v>
      </c>
      <c r="C196" s="37" t="s">
        <v>439</v>
      </c>
      <c r="D196" s="37" t="s">
        <v>440</v>
      </c>
    </row>
    <row r="197" spans="1:4" x14ac:dyDescent="0.2">
      <c r="A197" s="37" t="s">
        <v>442</v>
      </c>
      <c r="B197" s="37" t="s">
        <v>98</v>
      </c>
      <c r="C197" s="37" t="s">
        <v>97</v>
      </c>
      <c r="D197" s="37" t="s">
        <v>96</v>
      </c>
    </row>
    <row r="198" spans="1:4" x14ac:dyDescent="0.2">
      <c r="A198" s="37" t="s">
        <v>83</v>
      </c>
      <c r="B198" s="37" t="s">
        <v>67</v>
      </c>
      <c r="C198" s="37" t="s">
        <v>443</v>
      </c>
      <c r="D198" s="37" t="s">
        <v>444</v>
      </c>
    </row>
    <row r="199" spans="1:4" x14ac:dyDescent="0.2">
      <c r="A199" s="37" t="s">
        <v>91</v>
      </c>
      <c r="B199" s="37" t="s">
        <v>67</v>
      </c>
      <c r="C199" s="37" t="s">
        <v>89</v>
      </c>
      <c r="D199" s="37" t="s">
        <v>88</v>
      </c>
    </row>
    <row r="200" spans="1:4" x14ac:dyDescent="0.2">
      <c r="A200" s="37" t="s">
        <v>91</v>
      </c>
      <c r="B200" s="37" t="s">
        <v>110</v>
      </c>
      <c r="C200" s="37" t="s">
        <v>433</v>
      </c>
      <c r="D200" s="37" t="s">
        <v>434</v>
      </c>
    </row>
    <row r="201" spans="1:4" x14ac:dyDescent="0.2">
      <c r="A201" s="37" t="s">
        <v>445</v>
      </c>
      <c r="B201" s="37" t="s">
        <v>110</v>
      </c>
      <c r="C201" s="37" t="s">
        <v>345</v>
      </c>
      <c r="D201" s="37" t="s">
        <v>174</v>
      </c>
    </row>
    <row r="202" spans="1:4" x14ac:dyDescent="0.2">
      <c r="A202" s="37" t="s">
        <v>99</v>
      </c>
      <c r="B202" s="37" t="s">
        <v>98</v>
      </c>
      <c r="C202" s="37" t="s">
        <v>97</v>
      </c>
      <c r="D202" s="37" t="s">
        <v>96</v>
      </c>
    </row>
    <row r="203" spans="1:4" x14ac:dyDescent="0.2">
      <c r="A203" s="37" t="s">
        <v>99</v>
      </c>
      <c r="B203" s="37" t="s">
        <v>110</v>
      </c>
      <c r="C203" s="37" t="s">
        <v>109</v>
      </c>
      <c r="D203" s="37" t="s">
        <v>108</v>
      </c>
    </row>
    <row r="204" spans="1:4" x14ac:dyDescent="0.2">
      <c r="A204" s="37" t="s">
        <v>52</v>
      </c>
      <c r="B204" s="37" t="s">
        <v>51</v>
      </c>
      <c r="C204" s="37" t="s">
        <v>50</v>
      </c>
      <c r="D204" s="37" t="s">
        <v>49</v>
      </c>
    </row>
    <row r="205" spans="1:4" x14ac:dyDescent="0.2">
      <c r="A205" s="37" t="s">
        <v>52</v>
      </c>
      <c r="B205" s="37" t="s">
        <v>67</v>
      </c>
      <c r="C205" s="37" t="s">
        <v>89</v>
      </c>
      <c r="D205" s="37" t="s">
        <v>88</v>
      </c>
    </row>
    <row r="206" spans="1:4" x14ac:dyDescent="0.2">
      <c r="A206" s="37" t="s">
        <v>446</v>
      </c>
      <c r="B206" s="37" t="s">
        <v>11</v>
      </c>
      <c r="C206" s="37" t="s">
        <v>22</v>
      </c>
      <c r="D206" s="37" t="s">
        <v>21</v>
      </c>
    </row>
    <row r="207" spans="1:4" x14ac:dyDescent="0.2">
      <c r="A207" s="37" t="s">
        <v>78</v>
      </c>
      <c r="B207" s="37" t="s">
        <v>67</v>
      </c>
      <c r="C207" s="37" t="s">
        <v>447</v>
      </c>
      <c r="D207" s="37" t="s">
        <v>77</v>
      </c>
    </row>
    <row r="208" spans="1:4" x14ac:dyDescent="0.2">
      <c r="A208" s="37" t="s">
        <v>78</v>
      </c>
      <c r="B208" s="37" t="s">
        <v>67</v>
      </c>
      <c r="C208" s="37" t="s">
        <v>179</v>
      </c>
      <c r="D208" s="37" t="s">
        <v>316</v>
      </c>
    </row>
    <row r="209" spans="1:4" x14ac:dyDescent="0.2">
      <c r="A209" s="37" t="s">
        <v>32</v>
      </c>
      <c r="B209" s="37" t="s">
        <v>67</v>
      </c>
      <c r="C209" s="37" t="s">
        <v>107</v>
      </c>
      <c r="D209" s="37" t="s">
        <v>106</v>
      </c>
    </row>
    <row r="210" spans="1:4" x14ac:dyDescent="0.2">
      <c r="A210" s="37" t="s">
        <v>32</v>
      </c>
      <c r="B210" s="37" t="s">
        <v>67</v>
      </c>
      <c r="C210" s="37" t="s">
        <v>448</v>
      </c>
      <c r="D210" s="37" t="s">
        <v>449</v>
      </c>
    </row>
    <row r="211" spans="1:4" x14ac:dyDescent="0.2">
      <c r="A211" s="37" t="s">
        <v>12</v>
      </c>
      <c r="B211" s="37" t="s">
        <v>11</v>
      </c>
      <c r="C211" s="37" t="s">
        <v>450</v>
      </c>
      <c r="D211" s="37" t="s">
        <v>451</v>
      </c>
    </row>
    <row r="212" spans="1:4" x14ac:dyDescent="0.2">
      <c r="A212" s="37" t="s">
        <v>12</v>
      </c>
      <c r="B212" s="37" t="s">
        <v>11</v>
      </c>
      <c r="C212" s="37" t="s">
        <v>35</v>
      </c>
      <c r="D212" s="37" t="s">
        <v>34</v>
      </c>
    </row>
    <row r="213" spans="1:4" x14ac:dyDescent="0.2">
      <c r="A213" s="37" t="s">
        <v>12</v>
      </c>
      <c r="B213" s="37" t="s">
        <v>11</v>
      </c>
      <c r="C213" s="37" t="s">
        <v>48</v>
      </c>
      <c r="D213" s="37" t="s">
        <v>47</v>
      </c>
    </row>
    <row r="214" spans="1:4" x14ac:dyDescent="0.2">
      <c r="A214" s="37" t="s">
        <v>12</v>
      </c>
      <c r="B214" s="37" t="s">
        <v>67</v>
      </c>
      <c r="C214" s="37" t="s">
        <v>452</v>
      </c>
      <c r="D214" s="37" t="s">
        <v>453</v>
      </c>
    </row>
    <row r="215" spans="1:4" x14ac:dyDescent="0.2">
      <c r="A215" s="37" t="s">
        <v>12</v>
      </c>
      <c r="B215" s="37" t="s">
        <v>67</v>
      </c>
      <c r="C215" s="37" t="s">
        <v>454</v>
      </c>
      <c r="D215" s="37" t="s">
        <v>455</v>
      </c>
    </row>
    <row r="216" spans="1:4" x14ac:dyDescent="0.2">
      <c r="A216" s="37" t="s">
        <v>55</v>
      </c>
      <c r="B216" s="37" t="s">
        <v>11</v>
      </c>
      <c r="C216" s="37" t="s">
        <v>26</v>
      </c>
      <c r="D216" s="37" t="s">
        <v>25</v>
      </c>
    </row>
    <row r="217" spans="1:4" x14ac:dyDescent="0.2">
      <c r="A217" s="37" t="s">
        <v>55</v>
      </c>
      <c r="B217" s="37" t="s">
        <v>67</v>
      </c>
      <c r="C217" s="37" t="s">
        <v>452</v>
      </c>
      <c r="D217" s="37" t="s">
        <v>453</v>
      </c>
    </row>
    <row r="218" spans="1:4" x14ac:dyDescent="0.2">
      <c r="A218" s="37" t="s">
        <v>55</v>
      </c>
      <c r="B218" s="37" t="s">
        <v>67</v>
      </c>
      <c r="C218" s="37" t="s">
        <v>66</v>
      </c>
      <c r="D218" s="37" t="s">
        <v>65</v>
      </c>
    </row>
    <row r="219" spans="1:4" x14ac:dyDescent="0.2">
      <c r="A219" s="37" t="s">
        <v>55</v>
      </c>
      <c r="B219" s="37" t="s">
        <v>67</v>
      </c>
      <c r="C219" s="37" t="s">
        <v>374</v>
      </c>
      <c r="D219" s="37" t="s">
        <v>375</v>
      </c>
    </row>
    <row r="220" spans="1:4" x14ac:dyDescent="0.2">
      <c r="A220" s="37" t="s">
        <v>55</v>
      </c>
      <c r="B220" s="37" t="s">
        <v>67</v>
      </c>
      <c r="C220" s="37" t="s">
        <v>74</v>
      </c>
      <c r="D220" s="37" t="s">
        <v>73</v>
      </c>
    </row>
    <row r="221" spans="1:4" x14ac:dyDescent="0.2">
      <c r="A221" s="37" t="s">
        <v>55</v>
      </c>
      <c r="B221" s="37" t="s">
        <v>67</v>
      </c>
      <c r="C221" s="37" t="s">
        <v>76</v>
      </c>
      <c r="D221" s="37" t="s">
        <v>75</v>
      </c>
    </row>
    <row r="222" spans="1:4" x14ac:dyDescent="0.2">
      <c r="A222" s="37" t="s">
        <v>55</v>
      </c>
      <c r="B222" s="37" t="s">
        <v>67</v>
      </c>
      <c r="C222" s="37" t="s">
        <v>456</v>
      </c>
      <c r="D222" s="37" t="s">
        <v>87</v>
      </c>
    </row>
    <row r="223" spans="1:4" x14ac:dyDescent="0.2">
      <c r="A223" s="37" t="s">
        <v>55</v>
      </c>
      <c r="B223" s="37" t="s">
        <v>67</v>
      </c>
      <c r="C223" s="37" t="s">
        <v>448</v>
      </c>
      <c r="D223" s="37" t="s">
        <v>449</v>
      </c>
    </row>
    <row r="224" spans="1:4" x14ac:dyDescent="0.2">
      <c r="A224" s="37" t="s">
        <v>55</v>
      </c>
      <c r="B224" s="37" t="s">
        <v>67</v>
      </c>
      <c r="C224" s="37" t="s">
        <v>457</v>
      </c>
      <c r="D224" s="37" t="s">
        <v>458</v>
      </c>
    </row>
    <row r="225" spans="1:4" x14ac:dyDescent="0.2">
      <c r="A225" s="37" t="s">
        <v>55</v>
      </c>
      <c r="B225" s="37" t="s">
        <v>67</v>
      </c>
      <c r="C225" s="37" t="s">
        <v>421</v>
      </c>
      <c r="D225" s="37" t="s">
        <v>422</v>
      </c>
    </row>
    <row r="226" spans="1:4" x14ac:dyDescent="0.2">
      <c r="A226" s="37" t="s">
        <v>55</v>
      </c>
      <c r="B226" s="37" t="s">
        <v>67</v>
      </c>
      <c r="C226" s="37" t="s">
        <v>459</v>
      </c>
      <c r="D226" s="37" t="s">
        <v>460</v>
      </c>
    </row>
    <row r="227" spans="1:4" x14ac:dyDescent="0.2">
      <c r="A227" s="37" t="s">
        <v>55</v>
      </c>
      <c r="B227" s="37" t="s">
        <v>67</v>
      </c>
      <c r="C227" s="37" t="s">
        <v>409</v>
      </c>
      <c r="D227" s="37" t="s">
        <v>410</v>
      </c>
    </row>
    <row r="228" spans="1:4" x14ac:dyDescent="0.2">
      <c r="A228" s="37" t="s">
        <v>55</v>
      </c>
      <c r="B228" s="37" t="s">
        <v>67</v>
      </c>
      <c r="C228" s="37" t="s">
        <v>341</v>
      </c>
      <c r="D228" s="37" t="s">
        <v>133</v>
      </c>
    </row>
    <row r="229" spans="1:4" x14ac:dyDescent="0.2">
      <c r="A229" s="37" t="s">
        <v>55</v>
      </c>
      <c r="B229" s="37" t="s">
        <v>4</v>
      </c>
      <c r="C229" s="37" t="s">
        <v>411</v>
      </c>
      <c r="D229" s="37" t="s">
        <v>412</v>
      </c>
    </row>
    <row r="230" spans="1:4" x14ac:dyDescent="0.2">
      <c r="A230" s="37" t="s">
        <v>55</v>
      </c>
      <c r="B230" s="37" t="s">
        <v>51</v>
      </c>
      <c r="C230" s="37" t="s">
        <v>203</v>
      </c>
      <c r="D230" s="37" t="s">
        <v>202</v>
      </c>
    </row>
    <row r="231" spans="1:4" x14ac:dyDescent="0.2">
      <c r="A231" s="37" t="s">
        <v>68</v>
      </c>
      <c r="B231" s="37" t="s">
        <v>67</v>
      </c>
      <c r="C231" s="37" t="s">
        <v>66</v>
      </c>
      <c r="D231" s="37" t="s">
        <v>65</v>
      </c>
    </row>
    <row r="232" spans="1:4" x14ac:dyDescent="0.2">
      <c r="A232" s="37" t="s">
        <v>68</v>
      </c>
      <c r="B232" s="37" t="s">
        <v>67</v>
      </c>
      <c r="C232" s="37" t="s">
        <v>454</v>
      </c>
      <c r="D232" s="37" t="s">
        <v>455</v>
      </c>
    </row>
    <row r="233" spans="1:4" x14ac:dyDescent="0.2">
      <c r="A233" s="37" t="s">
        <v>68</v>
      </c>
      <c r="B233" s="37" t="s">
        <v>67</v>
      </c>
      <c r="C233" s="37" t="s">
        <v>448</v>
      </c>
      <c r="D233" s="37" t="s">
        <v>449</v>
      </c>
    </row>
    <row r="234" spans="1:4" x14ac:dyDescent="0.2">
      <c r="A234" s="37" t="s">
        <v>57</v>
      </c>
      <c r="B234" s="37" t="s">
        <v>11</v>
      </c>
      <c r="C234" s="37" t="s">
        <v>31</v>
      </c>
      <c r="D234" s="37" t="s">
        <v>30</v>
      </c>
    </row>
    <row r="235" spans="1:4" x14ac:dyDescent="0.2">
      <c r="A235" s="37" t="s">
        <v>57</v>
      </c>
      <c r="B235" s="37" t="s">
        <v>51</v>
      </c>
      <c r="C235" s="37" t="s">
        <v>54</v>
      </c>
      <c r="D235" s="37" t="s">
        <v>53</v>
      </c>
    </row>
    <row r="236" spans="1:4" x14ac:dyDescent="0.2">
      <c r="A236" s="37" t="s">
        <v>57</v>
      </c>
      <c r="B236" s="37" t="s">
        <v>51</v>
      </c>
      <c r="C236" s="37" t="s">
        <v>407</v>
      </c>
      <c r="D236" s="37" t="s">
        <v>56</v>
      </c>
    </row>
    <row r="237" spans="1:4" x14ac:dyDescent="0.2">
      <c r="A237" s="37" t="s">
        <v>57</v>
      </c>
      <c r="B237" s="37" t="s">
        <v>51</v>
      </c>
      <c r="C237" s="37" t="s">
        <v>59</v>
      </c>
      <c r="D237" s="37" t="s">
        <v>58</v>
      </c>
    </row>
    <row r="238" spans="1:4" x14ac:dyDescent="0.2">
      <c r="A238" s="37" t="s">
        <v>57</v>
      </c>
      <c r="B238" s="37" t="s">
        <v>67</v>
      </c>
      <c r="C238" s="37" t="s">
        <v>452</v>
      </c>
      <c r="D238" s="37" t="s">
        <v>453</v>
      </c>
    </row>
    <row r="239" spans="1:4" x14ac:dyDescent="0.2">
      <c r="A239" s="37" t="s">
        <v>57</v>
      </c>
      <c r="B239" s="37" t="s">
        <v>67</v>
      </c>
      <c r="C239" s="37" t="s">
        <v>76</v>
      </c>
      <c r="D239" s="37" t="s">
        <v>75</v>
      </c>
    </row>
    <row r="240" spans="1:4" x14ac:dyDescent="0.2">
      <c r="A240" s="37" t="s">
        <v>57</v>
      </c>
      <c r="B240" s="37" t="s">
        <v>67</v>
      </c>
      <c r="C240" s="37" t="s">
        <v>80</v>
      </c>
      <c r="D240" s="37" t="s">
        <v>79</v>
      </c>
    </row>
    <row r="241" spans="1:4" x14ac:dyDescent="0.2">
      <c r="A241" s="37" t="s">
        <v>57</v>
      </c>
      <c r="B241" s="37" t="s">
        <v>67</v>
      </c>
      <c r="C241" s="37" t="s">
        <v>456</v>
      </c>
      <c r="D241" s="37" t="s">
        <v>87</v>
      </c>
    </row>
    <row r="242" spans="1:4" x14ac:dyDescent="0.2">
      <c r="A242" s="37" t="s">
        <v>57</v>
      </c>
      <c r="B242" s="37" t="s">
        <v>98</v>
      </c>
      <c r="C242" s="37" t="s">
        <v>122</v>
      </c>
      <c r="D242" s="37" t="s">
        <v>121</v>
      </c>
    </row>
    <row r="243" spans="1:4" x14ac:dyDescent="0.2">
      <c r="A243" s="37" t="s">
        <v>57</v>
      </c>
      <c r="B243" s="37" t="s">
        <v>67</v>
      </c>
      <c r="C243" s="37" t="s">
        <v>448</v>
      </c>
      <c r="D243" s="37" t="s">
        <v>449</v>
      </c>
    </row>
    <row r="244" spans="1:4" x14ac:dyDescent="0.2">
      <c r="A244" s="37" t="s">
        <v>57</v>
      </c>
      <c r="B244" s="37" t="s">
        <v>67</v>
      </c>
      <c r="C244" s="37" t="s">
        <v>457</v>
      </c>
      <c r="D244" s="37" t="s">
        <v>458</v>
      </c>
    </row>
    <row r="245" spans="1:4" x14ac:dyDescent="0.2">
      <c r="A245" s="37" t="s">
        <v>57</v>
      </c>
      <c r="B245" s="37" t="s">
        <v>67</v>
      </c>
      <c r="C245" s="37" t="s">
        <v>421</v>
      </c>
      <c r="D245" s="37" t="s">
        <v>422</v>
      </c>
    </row>
    <row r="246" spans="1:4" x14ac:dyDescent="0.2">
      <c r="A246" s="37" t="s">
        <v>57</v>
      </c>
      <c r="B246" s="37" t="s">
        <v>51</v>
      </c>
      <c r="C246" s="37" t="s">
        <v>203</v>
      </c>
      <c r="D246" s="37" t="s">
        <v>202</v>
      </c>
    </row>
    <row r="247" spans="1:4" x14ac:dyDescent="0.2">
      <c r="A247" s="37" t="s">
        <v>461</v>
      </c>
      <c r="B247" s="37" t="s">
        <v>11</v>
      </c>
      <c r="C247" s="37" t="s">
        <v>337</v>
      </c>
      <c r="D247" s="37" t="s">
        <v>338</v>
      </c>
    </row>
    <row r="248" spans="1:4" x14ac:dyDescent="0.2">
      <c r="A248" s="37" t="s">
        <v>462</v>
      </c>
      <c r="B248" s="37" t="s">
        <v>110</v>
      </c>
      <c r="C248" s="37" t="s">
        <v>109</v>
      </c>
      <c r="D248" s="37" t="s">
        <v>108</v>
      </c>
    </row>
    <row r="249" spans="1:4" x14ac:dyDescent="0.2">
      <c r="A249" s="37" t="s">
        <v>463</v>
      </c>
      <c r="B249" s="37" t="s">
        <v>67</v>
      </c>
      <c r="C249" s="37" t="s">
        <v>89</v>
      </c>
      <c r="D249" s="37" t="s">
        <v>88</v>
      </c>
    </row>
    <row r="250" spans="1:4" x14ac:dyDescent="0.2">
      <c r="A250" s="37" t="s">
        <v>120</v>
      </c>
      <c r="B250" s="37" t="s">
        <v>67</v>
      </c>
      <c r="C250" s="37" t="s">
        <v>118</v>
      </c>
      <c r="D250" s="37" t="s">
        <v>117</v>
      </c>
    </row>
    <row r="251" spans="1:4" x14ac:dyDescent="0.2">
      <c r="A251" s="37" t="s">
        <v>119</v>
      </c>
      <c r="B251" s="37" t="s">
        <v>67</v>
      </c>
      <c r="C251" s="37" t="s">
        <v>118</v>
      </c>
      <c r="D251" s="37" t="s">
        <v>117</v>
      </c>
    </row>
    <row r="252" spans="1:4" x14ac:dyDescent="0.2">
      <c r="A252" s="37" t="s">
        <v>464</v>
      </c>
      <c r="B252" s="37" t="s">
        <v>98</v>
      </c>
      <c r="C252" s="37" t="s">
        <v>122</v>
      </c>
      <c r="D252" s="37" t="s">
        <v>121</v>
      </c>
    </row>
    <row r="253" spans="1:4" x14ac:dyDescent="0.2">
      <c r="A253" s="37" t="s">
        <v>17</v>
      </c>
      <c r="B253" s="37" t="s">
        <v>11</v>
      </c>
      <c r="C253" s="37" t="s">
        <v>22</v>
      </c>
      <c r="D253" s="37" t="s">
        <v>21</v>
      </c>
    </row>
    <row r="254" spans="1:4" x14ac:dyDescent="0.2">
      <c r="A254" s="37" t="s">
        <v>17</v>
      </c>
      <c r="B254" s="37" t="s">
        <v>11</v>
      </c>
      <c r="C254" s="37" t="s">
        <v>28</v>
      </c>
      <c r="D254" s="37" t="s">
        <v>27</v>
      </c>
    </row>
    <row r="255" spans="1:4" x14ac:dyDescent="0.2">
      <c r="A255" s="37" t="s">
        <v>465</v>
      </c>
      <c r="B255" s="37" t="s">
        <v>11</v>
      </c>
      <c r="C255" s="37" t="s">
        <v>466</v>
      </c>
      <c r="D255" s="37" t="s">
        <v>467</v>
      </c>
    </row>
    <row r="256" spans="1:4" x14ac:dyDescent="0.2">
      <c r="A256" s="37" t="s">
        <v>465</v>
      </c>
      <c r="B256" s="37" t="s">
        <v>67</v>
      </c>
      <c r="C256" s="37" t="s">
        <v>388</v>
      </c>
      <c r="D256" s="37" t="s">
        <v>389</v>
      </c>
    </row>
    <row r="257" spans="1:4" x14ac:dyDescent="0.2">
      <c r="A257" s="37" t="s">
        <v>465</v>
      </c>
      <c r="B257" s="37" t="s">
        <v>51</v>
      </c>
      <c r="C257" s="37" t="s">
        <v>350</v>
      </c>
      <c r="D257" s="37" t="s">
        <v>351</v>
      </c>
    </row>
    <row r="258" spans="1:4" x14ac:dyDescent="0.2">
      <c r="A258" s="37" t="s">
        <v>468</v>
      </c>
      <c r="B258" s="37" t="s">
        <v>67</v>
      </c>
      <c r="C258" s="37" t="s">
        <v>66</v>
      </c>
      <c r="D258" s="37" t="s">
        <v>65</v>
      </c>
    </row>
    <row r="259" spans="1:4" x14ac:dyDescent="0.2">
      <c r="A259" s="37" t="s">
        <v>469</v>
      </c>
      <c r="B259" s="37" t="s">
        <v>110</v>
      </c>
      <c r="C259" s="37" t="s">
        <v>201</v>
      </c>
      <c r="D259" s="37" t="s">
        <v>200</v>
      </c>
    </row>
  </sheetData>
  <autoFilter ref="A2:D259" xr:uid="{00000000-0009-0000-0000-000001000000}"/>
  <mergeCells count="1">
    <mergeCell ref="A1:D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55BFB-7C9B-4012-90B4-57BAF0A7103A}">
  <dimension ref="A1:D26"/>
  <sheetViews>
    <sheetView workbookViewId="0">
      <selection activeCell="A27" sqref="A27"/>
    </sheetView>
  </sheetViews>
  <sheetFormatPr baseColWidth="10" defaultRowHeight="12.75" x14ac:dyDescent="0.2"/>
  <cols>
    <col min="1" max="1" width="53.85546875" bestFit="1" customWidth="1"/>
    <col min="2" max="2" width="16.7109375" customWidth="1"/>
    <col min="3" max="3" width="14.7109375" customWidth="1"/>
    <col min="4" max="4" width="16.140625" customWidth="1"/>
  </cols>
  <sheetData>
    <row r="1" spans="1:4" ht="13.5" thickBot="1" x14ac:dyDescent="0.25"/>
    <row r="2" spans="1:4" ht="19.5" thickBot="1" x14ac:dyDescent="0.3">
      <c r="A2" s="102" t="s">
        <v>505</v>
      </c>
      <c r="B2" s="103"/>
      <c r="C2" s="103"/>
      <c r="D2" s="104"/>
    </row>
    <row r="3" spans="1:4" ht="13.5" thickBot="1" x14ac:dyDescent="0.25"/>
    <row r="4" spans="1:4" ht="45.75" thickBot="1" x14ac:dyDescent="0.25">
      <c r="A4" s="40" t="s">
        <v>470</v>
      </c>
      <c r="B4" s="40" t="s">
        <v>471</v>
      </c>
      <c r="C4" s="40" t="s">
        <v>472</v>
      </c>
      <c r="D4" s="41" t="s">
        <v>473</v>
      </c>
    </row>
    <row r="5" spans="1:4" ht="15" x14ac:dyDescent="0.25">
      <c r="A5" s="42" t="s">
        <v>474</v>
      </c>
      <c r="B5" s="43">
        <v>7</v>
      </c>
      <c r="C5" s="43">
        <v>7</v>
      </c>
      <c r="D5" s="44">
        <f>+B5/C5</f>
        <v>1</v>
      </c>
    </row>
    <row r="6" spans="1:4" ht="15" x14ac:dyDescent="0.25">
      <c r="A6" s="45" t="s">
        <v>475</v>
      </c>
      <c r="B6" s="46">
        <v>18</v>
      </c>
      <c r="C6" s="46">
        <v>25</v>
      </c>
      <c r="D6" s="47">
        <f>+B6/C6</f>
        <v>0.72</v>
      </c>
    </row>
    <row r="7" spans="1:4" ht="15" x14ac:dyDescent="0.25">
      <c r="A7" s="45" t="s">
        <v>476</v>
      </c>
      <c r="B7" s="46">
        <v>7</v>
      </c>
      <c r="C7" s="46">
        <v>7</v>
      </c>
      <c r="D7" s="47">
        <f t="shared" ref="D7:D13" si="0">+B7/C7</f>
        <v>1</v>
      </c>
    </row>
    <row r="8" spans="1:4" ht="15" x14ac:dyDescent="0.25">
      <c r="A8" s="45" t="s">
        <v>477</v>
      </c>
      <c r="B8" s="46">
        <v>10</v>
      </c>
      <c r="C8" s="46">
        <v>11</v>
      </c>
      <c r="D8" s="47">
        <f t="shared" si="0"/>
        <v>0.90909090909090906</v>
      </c>
    </row>
    <row r="9" spans="1:4" ht="15" x14ac:dyDescent="0.25">
      <c r="A9" s="45" t="s">
        <v>478</v>
      </c>
      <c r="B9" s="46">
        <v>3</v>
      </c>
      <c r="C9" s="46">
        <v>4</v>
      </c>
      <c r="D9" s="47">
        <f t="shared" si="0"/>
        <v>0.75</v>
      </c>
    </row>
    <row r="10" spans="1:4" ht="15" x14ac:dyDescent="0.25">
      <c r="A10" s="45" t="s">
        <v>479</v>
      </c>
      <c r="B10" s="46">
        <v>27</v>
      </c>
      <c r="C10" s="46">
        <v>49</v>
      </c>
      <c r="D10" s="47">
        <f t="shared" si="0"/>
        <v>0.55102040816326525</v>
      </c>
    </row>
    <row r="11" spans="1:4" ht="15" x14ac:dyDescent="0.25">
      <c r="A11" s="45" t="s">
        <v>480</v>
      </c>
      <c r="B11" s="46">
        <v>16</v>
      </c>
      <c r="C11" s="46">
        <v>30</v>
      </c>
      <c r="D11" s="47">
        <f t="shared" si="0"/>
        <v>0.53333333333333333</v>
      </c>
    </row>
    <row r="12" spans="1:4" ht="25.5" customHeight="1" thickBot="1" x14ac:dyDescent="0.25">
      <c r="A12" s="48" t="s">
        <v>481</v>
      </c>
      <c r="B12" s="49">
        <v>13</v>
      </c>
      <c r="C12" s="49">
        <v>16</v>
      </c>
      <c r="D12" s="50">
        <f t="shared" si="0"/>
        <v>0.8125</v>
      </c>
    </row>
    <row r="13" spans="1:4" ht="15.75" thickBot="1" x14ac:dyDescent="0.3">
      <c r="A13" s="51" t="s">
        <v>482</v>
      </c>
      <c r="B13" s="52">
        <f>SUM(B5:B12)</f>
        <v>101</v>
      </c>
      <c r="C13" s="52">
        <f>SUM(C5:C12)</f>
        <v>149</v>
      </c>
      <c r="D13" s="53">
        <f t="shared" si="0"/>
        <v>0.67785234899328861</v>
      </c>
    </row>
    <row r="15" spans="1:4" ht="13.5" thickBot="1" x14ac:dyDescent="0.25"/>
    <row r="16" spans="1:4" ht="60" customHeight="1" thickBot="1" x14ac:dyDescent="0.25">
      <c r="A16" s="105" t="s">
        <v>506</v>
      </c>
      <c r="B16" s="106"/>
      <c r="C16" s="106"/>
      <c r="D16" s="107"/>
    </row>
    <row r="18" spans="1:4" ht="15" customHeight="1" x14ac:dyDescent="0.2">
      <c r="A18" s="108" t="s">
        <v>507</v>
      </c>
      <c r="B18" s="109"/>
      <c r="C18" s="109"/>
      <c r="D18" s="109"/>
    </row>
    <row r="19" spans="1:4" ht="32.25" customHeight="1" x14ac:dyDescent="0.2">
      <c r="A19" s="110" t="s">
        <v>508</v>
      </c>
      <c r="B19" s="111"/>
      <c r="C19" s="111"/>
      <c r="D19" s="111"/>
    </row>
    <row r="20" spans="1:4" ht="18" customHeight="1" x14ac:dyDescent="0.2">
      <c r="A20" s="110" t="s">
        <v>509</v>
      </c>
      <c r="B20" s="111"/>
      <c r="C20" s="111"/>
      <c r="D20" s="111"/>
    </row>
    <row r="21" spans="1:4" ht="61.5" customHeight="1" x14ac:dyDescent="0.2">
      <c r="A21" s="110" t="s">
        <v>510</v>
      </c>
      <c r="B21" s="110"/>
      <c r="C21" s="110"/>
      <c r="D21" s="110"/>
    </row>
    <row r="22" spans="1:4" ht="47.25" customHeight="1" x14ac:dyDescent="0.2">
      <c r="A22" s="98" t="s">
        <v>511</v>
      </c>
      <c r="B22" s="99"/>
      <c r="C22" s="99"/>
      <c r="D22" s="99"/>
    </row>
    <row r="23" spans="1:4" ht="18.75" customHeight="1" x14ac:dyDescent="0.2">
      <c r="A23" s="100" t="s">
        <v>513</v>
      </c>
      <c r="B23" s="99"/>
      <c r="C23" s="99"/>
      <c r="D23" s="99"/>
    </row>
    <row r="24" spans="1:4" ht="15" x14ac:dyDescent="0.2">
      <c r="A24" s="100" t="s">
        <v>512</v>
      </c>
      <c r="B24" s="100"/>
      <c r="C24" s="100"/>
      <c r="D24" s="100"/>
    </row>
    <row r="25" spans="1:4" ht="15" x14ac:dyDescent="0.25">
      <c r="A25" s="54"/>
      <c r="B25" s="101"/>
      <c r="C25" s="101"/>
      <c r="D25" s="55"/>
    </row>
    <row r="26" spans="1:4" ht="15" x14ac:dyDescent="0.25">
      <c r="A26" s="56" t="s">
        <v>514</v>
      </c>
      <c r="B26" s="54"/>
      <c r="C26" s="54"/>
      <c r="D26" s="55"/>
    </row>
  </sheetData>
  <mergeCells count="10">
    <mergeCell ref="A22:D22"/>
    <mergeCell ref="A23:D23"/>
    <mergeCell ref="A24:D24"/>
    <mergeCell ref="B25:C25"/>
    <mergeCell ref="A2:D2"/>
    <mergeCell ref="A16:D16"/>
    <mergeCell ref="A18:D18"/>
    <mergeCell ref="A19:D19"/>
    <mergeCell ref="A20:D20"/>
    <mergeCell ref="A21:D2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D0960-A66C-4AC1-9CC0-A0BCFCB07C7C}">
  <dimension ref="A3:F46"/>
  <sheetViews>
    <sheetView zoomScaleNormal="100" workbookViewId="0">
      <selection activeCell="G6" sqref="G6"/>
    </sheetView>
  </sheetViews>
  <sheetFormatPr baseColWidth="10" defaultRowHeight="12.75" x14ac:dyDescent="0.2"/>
  <cols>
    <col min="1" max="1" width="29" customWidth="1"/>
    <col min="2" max="2" width="14.28515625" customWidth="1"/>
    <col min="3" max="3" width="15.7109375" customWidth="1"/>
    <col min="4" max="4" width="16" customWidth="1"/>
    <col min="5" max="5" width="11.7109375" customWidth="1"/>
  </cols>
  <sheetData>
    <row r="3" spans="6:6" ht="21" customHeight="1" x14ac:dyDescent="0.2"/>
    <row r="10" spans="6:6" x14ac:dyDescent="0.2">
      <c r="F10" s="57"/>
    </row>
    <row r="14" spans="6:6" x14ac:dyDescent="0.2">
      <c r="F14" s="58"/>
    </row>
    <row r="15" spans="6:6" x14ac:dyDescent="0.2">
      <c r="F15" s="58"/>
    </row>
    <row r="20" spans="1:6" ht="16.5" customHeight="1" x14ac:dyDescent="0.2"/>
    <row r="27" spans="1:6" ht="13.5" thickBot="1" x14ac:dyDescent="0.25"/>
    <row r="28" spans="1:6" x14ac:dyDescent="0.2">
      <c r="A28" s="112" t="s">
        <v>483</v>
      </c>
      <c r="B28" s="113"/>
      <c r="C28" s="113"/>
      <c r="D28" s="113"/>
      <c r="E28" s="114"/>
    </row>
    <row r="29" spans="1:6" ht="13.5" thickBot="1" x14ac:dyDescent="0.25">
      <c r="A29" s="115"/>
      <c r="B29" s="116"/>
      <c r="C29" s="117"/>
      <c r="D29" s="116"/>
      <c r="E29" s="118"/>
    </row>
    <row r="30" spans="1:6" ht="26.25" thickBot="1" x14ac:dyDescent="0.25">
      <c r="A30" s="59" t="s">
        <v>484</v>
      </c>
      <c r="B30" s="60" t="s">
        <v>485</v>
      </c>
      <c r="C30" s="59" t="s">
        <v>515</v>
      </c>
      <c r="D30" s="59" t="s">
        <v>486</v>
      </c>
      <c r="E30" s="61" t="s">
        <v>487</v>
      </c>
    </row>
    <row r="31" spans="1:6" x14ac:dyDescent="0.2">
      <c r="A31" s="62" t="s">
        <v>488</v>
      </c>
      <c r="B31" s="63">
        <v>1582116.9556509864</v>
      </c>
      <c r="C31" s="63">
        <v>1758959.8675724301</v>
      </c>
      <c r="D31" s="64">
        <f t="shared" ref="D31:D44" si="0">+C31/C$44</f>
        <v>8.1938121235404046E-2</v>
      </c>
      <c r="E31" s="65">
        <f t="shared" ref="E31:E46" si="1">+C31/B31-1</f>
        <v>0.1117761308920926</v>
      </c>
      <c r="F31" s="1"/>
    </row>
    <row r="32" spans="1:6" x14ac:dyDescent="0.2">
      <c r="A32" s="66" t="s">
        <v>489</v>
      </c>
      <c r="B32" s="67">
        <v>580677.39374688105</v>
      </c>
      <c r="C32" s="67">
        <v>217046.00364228399</v>
      </c>
      <c r="D32" s="68">
        <f>+C32/C$44</f>
        <v>1.0110714910537374E-2</v>
      </c>
      <c r="E32" s="69">
        <f t="shared" si="1"/>
        <v>-0.62621929839256851</v>
      </c>
      <c r="F32" s="1"/>
    </row>
    <row r="33" spans="1:6" x14ac:dyDescent="0.2">
      <c r="A33" s="66" t="s">
        <v>490</v>
      </c>
      <c r="B33" s="67">
        <v>1699037.321139653</v>
      </c>
      <c r="C33" s="67">
        <v>1951407.9059190778</v>
      </c>
      <c r="D33" s="68">
        <f t="shared" si="0"/>
        <v>9.0902982224146292E-2</v>
      </c>
      <c r="E33" s="69">
        <f t="shared" si="1"/>
        <v>0.14853739917269371</v>
      </c>
      <c r="F33" s="1"/>
    </row>
    <row r="34" spans="1:6" x14ac:dyDescent="0.2">
      <c r="A34" s="66" t="s">
        <v>491</v>
      </c>
      <c r="B34" s="67">
        <v>5465268.343058073</v>
      </c>
      <c r="C34" s="67">
        <v>2909417.3403946375</v>
      </c>
      <c r="D34" s="68">
        <f t="shared" si="0"/>
        <v>0.13553020461498741</v>
      </c>
      <c r="E34" s="69">
        <f t="shared" si="1"/>
        <v>-0.4676533414703874</v>
      </c>
      <c r="F34" s="1"/>
    </row>
    <row r="35" spans="1:6" x14ac:dyDescent="0.2">
      <c r="A35" s="66" t="s">
        <v>492</v>
      </c>
      <c r="B35" s="67">
        <v>626839.92098074744</v>
      </c>
      <c r="C35" s="67">
        <v>411128.0721783301</v>
      </c>
      <c r="D35" s="68">
        <f t="shared" si="0"/>
        <v>1.9151694386250001E-2</v>
      </c>
      <c r="E35" s="69">
        <f t="shared" si="1"/>
        <v>-0.34412589495722723</v>
      </c>
      <c r="F35" s="1"/>
    </row>
    <row r="36" spans="1:6" x14ac:dyDescent="0.2">
      <c r="A36" s="66" t="s">
        <v>493</v>
      </c>
      <c r="B36" s="67">
        <v>3088553.94277769</v>
      </c>
      <c r="C36" s="67">
        <v>5974462.9387827441</v>
      </c>
      <c r="D36" s="70">
        <f t="shared" si="0"/>
        <v>0.27831008405554247</v>
      </c>
      <c r="E36" s="71">
        <f t="shared" si="1"/>
        <v>0.93438840618390251</v>
      </c>
      <c r="F36" s="1"/>
    </row>
    <row r="37" spans="1:6" x14ac:dyDescent="0.2">
      <c r="A37" s="66" t="s">
        <v>494</v>
      </c>
      <c r="B37" s="67">
        <v>2331735.0991155151</v>
      </c>
      <c r="C37" s="67">
        <v>781245.7114137928</v>
      </c>
      <c r="D37" s="70">
        <f t="shared" si="0"/>
        <v>3.6392988263461268E-2</v>
      </c>
      <c r="E37" s="71">
        <f t="shared" si="1"/>
        <v>-0.66495091500310699</v>
      </c>
      <c r="F37" s="1"/>
    </row>
    <row r="38" spans="1:6" ht="13.5" thickBot="1" x14ac:dyDescent="0.25">
      <c r="A38" s="72" t="s">
        <v>495</v>
      </c>
      <c r="B38" s="73">
        <v>3839184.4715152471</v>
      </c>
      <c r="C38" s="73">
        <v>2387538.880440203</v>
      </c>
      <c r="D38" s="74">
        <f t="shared" si="0"/>
        <v>0.11121939382832143</v>
      </c>
      <c r="E38" s="75">
        <f t="shared" si="1"/>
        <v>-0.37811300859479391</v>
      </c>
      <c r="F38" s="1"/>
    </row>
    <row r="39" spans="1:6" ht="13.5" thickBot="1" x14ac:dyDescent="0.25">
      <c r="A39" s="76" t="s">
        <v>237</v>
      </c>
      <c r="B39" s="77">
        <v>19213413.447984792</v>
      </c>
      <c r="C39" s="77">
        <v>16391206.720343499</v>
      </c>
      <c r="D39" s="78">
        <f t="shared" si="0"/>
        <v>0.76355618351865029</v>
      </c>
      <c r="E39" s="79">
        <f t="shared" si="1"/>
        <v>-0.14688731574333047</v>
      </c>
      <c r="F39" s="1"/>
    </row>
    <row r="40" spans="1:6" x14ac:dyDescent="0.2">
      <c r="A40" s="80" t="s">
        <v>496</v>
      </c>
      <c r="B40" s="81">
        <v>2953431.0960490378</v>
      </c>
      <c r="C40" s="81">
        <v>2406858.4459181977</v>
      </c>
      <c r="D40" s="82">
        <f t="shared" si="0"/>
        <v>0.11211936256981181</v>
      </c>
      <c r="E40" s="83">
        <f t="shared" si="1"/>
        <v>-0.18506362002554233</v>
      </c>
      <c r="F40" s="1"/>
    </row>
    <row r="41" spans="1:6" x14ac:dyDescent="0.2">
      <c r="A41" s="66" t="s">
        <v>497</v>
      </c>
      <c r="B41" s="67">
        <v>3306446.9891261524</v>
      </c>
      <c r="C41" s="67">
        <v>2035926.2796320559</v>
      </c>
      <c r="D41" s="70">
        <f t="shared" si="0"/>
        <v>9.4840125350368315E-2</v>
      </c>
      <c r="E41" s="71">
        <f t="shared" si="1"/>
        <v>-0.38425558119408332</v>
      </c>
      <c r="F41" s="1"/>
    </row>
    <row r="42" spans="1:6" ht="13.5" thickBot="1" x14ac:dyDescent="0.25">
      <c r="A42" s="72" t="s">
        <v>498</v>
      </c>
      <c r="B42" s="73">
        <v>2996429.7178545161</v>
      </c>
      <c r="C42" s="73">
        <v>632938.00101201714</v>
      </c>
      <c r="D42" s="74">
        <f t="shared" si="0"/>
        <v>2.9484328561169629E-2</v>
      </c>
      <c r="E42" s="75">
        <f t="shared" si="1"/>
        <v>-0.78876928190886808</v>
      </c>
      <c r="F42" s="1"/>
    </row>
    <row r="43" spans="1:6" ht="13.5" thickBot="1" x14ac:dyDescent="0.25">
      <c r="A43" s="76" t="s">
        <v>238</v>
      </c>
      <c r="B43" s="77">
        <v>9256307.8030297067</v>
      </c>
      <c r="C43" s="77">
        <v>5075722.7265622709</v>
      </c>
      <c r="D43" s="78">
        <f t="shared" si="0"/>
        <v>0.23644381648134977</v>
      </c>
      <c r="E43" s="79">
        <f t="shared" si="1"/>
        <v>-0.45164715407357969</v>
      </c>
      <c r="F43" s="1"/>
    </row>
    <row r="44" spans="1:6" ht="13.5" thickBot="1" x14ac:dyDescent="0.25">
      <c r="A44" s="84" t="s">
        <v>499</v>
      </c>
      <c r="B44" s="85">
        <v>28469721.251014497</v>
      </c>
      <c r="C44" s="85">
        <v>21466929.446905769</v>
      </c>
      <c r="D44" s="86">
        <f t="shared" si="0"/>
        <v>1</v>
      </c>
      <c r="E44" s="87">
        <f t="shared" si="1"/>
        <v>-0.24597331819183821</v>
      </c>
      <c r="F44" s="1"/>
    </row>
    <row r="45" spans="1:6" x14ac:dyDescent="0.2">
      <c r="A45" s="62" t="s">
        <v>500</v>
      </c>
      <c r="B45" s="63">
        <v>50764</v>
      </c>
      <c r="C45" s="63">
        <v>204542</v>
      </c>
      <c r="D45" s="88"/>
      <c r="E45" s="83">
        <f>+C45/B45-1</f>
        <v>3.0292727129461827</v>
      </c>
      <c r="F45" s="1"/>
    </row>
    <row r="46" spans="1:6" ht="13.5" thickBot="1" x14ac:dyDescent="0.25">
      <c r="A46" s="89" t="s">
        <v>501</v>
      </c>
      <c r="B46" s="90">
        <v>106</v>
      </c>
      <c r="C46" s="90">
        <v>156</v>
      </c>
      <c r="D46" s="91"/>
      <c r="E46" s="92">
        <f t="shared" si="1"/>
        <v>0.47169811320754707</v>
      </c>
      <c r="F46" s="1"/>
    </row>
  </sheetData>
  <mergeCells count="1">
    <mergeCell ref="A28:E2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6"/>
  <sheetViews>
    <sheetView workbookViewId="0">
      <selection activeCell="AB3" sqref="AB3"/>
    </sheetView>
  </sheetViews>
  <sheetFormatPr baseColWidth="10" defaultRowHeight="12.75" x14ac:dyDescent="0.2"/>
  <cols>
    <col min="1" max="1" width="25.85546875" bestFit="1" customWidth="1"/>
    <col min="13" max="13" width="12.140625" style="14" bestFit="1" customWidth="1"/>
    <col min="14" max="14" width="12.140625" style="14" customWidth="1"/>
    <col min="15" max="15" width="25.85546875" bestFit="1" customWidth="1"/>
  </cols>
  <sheetData>
    <row r="1" spans="1:29" ht="15" x14ac:dyDescent="0.2">
      <c r="A1" s="120" t="s">
        <v>265</v>
      </c>
      <c r="B1" s="120"/>
      <c r="C1" s="120"/>
      <c r="D1" s="120"/>
      <c r="E1" s="120"/>
      <c r="F1" s="120"/>
      <c r="G1" s="120"/>
      <c r="H1" s="120"/>
      <c r="I1" s="120"/>
      <c r="J1" s="120"/>
      <c r="K1" s="120"/>
      <c r="L1" s="120"/>
      <c r="M1" s="120"/>
      <c r="O1" s="120" t="s">
        <v>267</v>
      </c>
      <c r="P1" s="120"/>
      <c r="Q1" s="120"/>
      <c r="R1" s="120"/>
      <c r="S1" s="120"/>
      <c r="T1" s="120"/>
      <c r="U1" s="120"/>
      <c r="V1" s="120"/>
      <c r="W1" s="120"/>
      <c r="X1" s="120"/>
      <c r="Y1" s="120"/>
      <c r="Z1" s="120"/>
      <c r="AA1" s="120"/>
      <c r="AB1" s="120"/>
      <c r="AC1" s="120"/>
    </row>
    <row r="2" spans="1:29" ht="15" x14ac:dyDescent="0.2">
      <c r="A2" s="121" t="s">
        <v>266</v>
      </c>
      <c r="B2" s="121"/>
      <c r="C2" s="121"/>
      <c r="D2" s="121"/>
      <c r="E2" s="121"/>
      <c r="F2" s="121"/>
      <c r="G2" s="121"/>
      <c r="H2" s="121"/>
      <c r="I2" s="121"/>
      <c r="J2" s="121"/>
      <c r="K2" s="121"/>
      <c r="L2" s="121"/>
      <c r="M2" s="121"/>
      <c r="O2" s="121" t="s">
        <v>266</v>
      </c>
      <c r="P2" s="121"/>
      <c r="Q2" s="121"/>
      <c r="R2" s="121"/>
      <c r="S2" s="121"/>
      <c r="T2" s="121"/>
      <c r="U2" s="121"/>
      <c r="V2" s="121"/>
      <c r="W2" s="121"/>
      <c r="X2" s="121"/>
      <c r="Y2" s="121"/>
      <c r="Z2" s="121"/>
      <c r="AA2" s="121"/>
      <c r="AB2" s="121"/>
      <c r="AC2" s="121"/>
    </row>
    <row r="3" spans="1:29" ht="38.25" x14ac:dyDescent="0.2">
      <c r="A3" s="7" t="s">
        <v>239</v>
      </c>
      <c r="B3" s="6" t="s">
        <v>242</v>
      </c>
      <c r="C3" s="6" t="s">
        <v>243</v>
      </c>
      <c r="D3" s="6" t="s">
        <v>162</v>
      </c>
      <c r="E3" s="6" t="s">
        <v>244</v>
      </c>
      <c r="F3" s="6" t="s">
        <v>245</v>
      </c>
      <c r="G3" s="6" t="s">
        <v>108</v>
      </c>
      <c r="H3" s="6" t="s">
        <v>204</v>
      </c>
      <c r="I3" s="6" t="s">
        <v>162</v>
      </c>
      <c r="J3" s="6" t="s">
        <v>200</v>
      </c>
      <c r="K3" s="6" t="s">
        <v>108</v>
      </c>
      <c r="L3" s="6" t="s">
        <v>108</v>
      </c>
      <c r="M3" s="125" t="s">
        <v>516</v>
      </c>
      <c r="O3" s="7" t="s">
        <v>239</v>
      </c>
      <c r="P3" s="6" t="s">
        <v>241</v>
      </c>
      <c r="Q3" s="6" t="s">
        <v>246</v>
      </c>
      <c r="R3" s="6" t="s">
        <v>250</v>
      </c>
      <c r="S3" s="6" t="s">
        <v>247</v>
      </c>
      <c r="T3" s="6" t="s">
        <v>140</v>
      </c>
      <c r="U3" s="6" t="s">
        <v>172</v>
      </c>
      <c r="V3" s="6" t="s">
        <v>184</v>
      </c>
      <c r="W3" s="6" t="s">
        <v>158</v>
      </c>
      <c r="X3" s="6" t="s">
        <v>249</v>
      </c>
      <c r="Y3" s="6" t="s">
        <v>170</v>
      </c>
      <c r="Z3" s="6" t="s">
        <v>170</v>
      </c>
      <c r="AA3" s="6" t="s">
        <v>248</v>
      </c>
      <c r="AB3" s="6" t="s">
        <v>519</v>
      </c>
      <c r="AC3" s="7" t="s">
        <v>151</v>
      </c>
    </row>
    <row r="4" spans="1:29" x14ac:dyDescent="0.2">
      <c r="A4" s="3" t="s">
        <v>240</v>
      </c>
      <c r="B4" s="3" t="s">
        <v>157</v>
      </c>
      <c r="C4" s="3" t="s">
        <v>156</v>
      </c>
      <c r="D4" s="3" t="s">
        <v>161</v>
      </c>
      <c r="E4" s="3" t="s">
        <v>175</v>
      </c>
      <c r="F4" s="3" t="s">
        <v>137</v>
      </c>
      <c r="G4" s="3" t="s">
        <v>102</v>
      </c>
      <c r="H4" s="3" t="s">
        <v>152</v>
      </c>
      <c r="I4" s="3" t="s">
        <v>144</v>
      </c>
      <c r="J4" s="3" t="s">
        <v>92</v>
      </c>
      <c r="K4" s="3" t="s">
        <v>99</v>
      </c>
      <c r="L4" s="3" t="s">
        <v>111</v>
      </c>
      <c r="M4" s="126"/>
      <c r="O4" s="3" t="s">
        <v>240</v>
      </c>
      <c r="P4" s="7" t="s">
        <v>222</v>
      </c>
      <c r="Q4" s="7" t="s">
        <v>157</v>
      </c>
      <c r="R4" s="7" t="s">
        <v>156</v>
      </c>
      <c r="S4" s="7" t="s">
        <v>161</v>
      </c>
      <c r="T4" s="7" t="s">
        <v>143</v>
      </c>
      <c r="U4" s="7" t="s">
        <v>218</v>
      </c>
      <c r="V4" s="7" t="s">
        <v>219</v>
      </c>
      <c r="W4" s="7" t="s">
        <v>160</v>
      </c>
      <c r="X4" s="7" t="s">
        <v>152</v>
      </c>
      <c r="Y4" s="7" t="s">
        <v>169</v>
      </c>
      <c r="Z4" s="7" t="s">
        <v>150</v>
      </c>
      <c r="AA4" s="7" t="s">
        <v>144</v>
      </c>
      <c r="AB4" s="7" t="s">
        <v>220</v>
      </c>
      <c r="AC4" s="7" t="s">
        <v>223</v>
      </c>
    </row>
    <row r="5" spans="1:29" x14ac:dyDescent="0.2">
      <c r="A5" s="4" t="s">
        <v>224</v>
      </c>
      <c r="B5" s="5">
        <v>1876884</v>
      </c>
      <c r="C5" s="5">
        <v>1615999.3333333333</v>
      </c>
      <c r="D5" s="5">
        <v>4537357</v>
      </c>
      <c r="E5" s="5">
        <v>1154798.5</v>
      </c>
      <c r="F5" s="5">
        <v>1616763</v>
      </c>
      <c r="G5" s="5">
        <v>625090</v>
      </c>
      <c r="H5" s="5">
        <v>1618758</v>
      </c>
      <c r="I5" s="5">
        <v>4300641</v>
      </c>
      <c r="J5" s="5">
        <v>1211214</v>
      </c>
      <c r="K5" s="5">
        <v>361813</v>
      </c>
      <c r="L5" s="5">
        <v>294117</v>
      </c>
      <c r="M5" s="5">
        <f>(+B5*$B$19+C5*$C$19+D5*$D$19+E5*$E$19+F5*$F$19+G5*$G$19+H5*$H$19+I5*$I$19+J5*$J$19+K5*$K$19+L5*$L$19)/$M$19</f>
        <v>1758959.8675724301</v>
      </c>
      <c r="O5" s="4" t="s">
        <v>224</v>
      </c>
      <c r="P5" s="5">
        <v>2835482</v>
      </c>
      <c r="Q5" s="5">
        <v>912112</v>
      </c>
      <c r="R5" s="5">
        <v>3048704.5</v>
      </c>
      <c r="S5" s="5">
        <v>4948250.5</v>
      </c>
      <c r="T5" s="5">
        <v>7186755</v>
      </c>
      <c r="U5" s="5">
        <v>9237014</v>
      </c>
      <c r="V5" s="5">
        <v>7650813</v>
      </c>
      <c r="W5" s="5">
        <v>6369887</v>
      </c>
      <c r="X5" s="5">
        <v>138062</v>
      </c>
      <c r="Y5" s="5">
        <v>8392695</v>
      </c>
      <c r="Z5" s="5">
        <v>9316011</v>
      </c>
      <c r="AA5" s="5">
        <v>10277525</v>
      </c>
      <c r="AB5" s="5">
        <v>9195153</v>
      </c>
      <c r="AC5" s="5">
        <v>1968151</v>
      </c>
    </row>
    <row r="6" spans="1:29" x14ac:dyDescent="0.2">
      <c r="A6" s="4" t="s">
        <v>225</v>
      </c>
      <c r="B6" s="5">
        <v>218753</v>
      </c>
      <c r="C6" s="5">
        <v>195869.66666666666</v>
      </c>
      <c r="D6" s="5">
        <v>223313</v>
      </c>
      <c r="E6" s="5">
        <v>288257.5</v>
      </c>
      <c r="F6" s="5">
        <v>247340</v>
      </c>
      <c r="G6" s="5">
        <v>284203</v>
      </c>
      <c r="H6" s="5">
        <v>223458</v>
      </c>
      <c r="I6" s="5">
        <v>214825</v>
      </c>
      <c r="J6" s="5">
        <v>370489</v>
      </c>
      <c r="K6" s="5">
        <v>199290</v>
      </c>
      <c r="L6" s="5">
        <v>118643</v>
      </c>
      <c r="M6" s="5">
        <f t="shared" ref="M6:M16" si="0">(+B6*$B$19+C6*$C$19+D6*$D$19+E6*$E$19+F6*$F$19+G6*$G$19+H6*$H$19+I6*$I$19+J6*$J$19+K6*$K$19+L6*$L$19)/$M$19</f>
        <v>217046.00364228373</v>
      </c>
      <c r="O6" s="4" t="s">
        <v>225</v>
      </c>
      <c r="P6" s="5">
        <v>382000</v>
      </c>
      <c r="Q6" s="5">
        <v>93984.5</v>
      </c>
      <c r="R6" s="5">
        <v>167878.5</v>
      </c>
      <c r="S6" s="5">
        <v>101707</v>
      </c>
      <c r="T6" s="5">
        <v>374412</v>
      </c>
      <c r="U6" s="5">
        <v>112350</v>
      </c>
      <c r="V6" s="5">
        <v>110819</v>
      </c>
      <c r="W6" s="5">
        <v>163434</v>
      </c>
      <c r="X6" s="5">
        <v>0</v>
      </c>
      <c r="Y6" s="5">
        <v>0</v>
      </c>
      <c r="Z6" s="5">
        <v>0</v>
      </c>
      <c r="AA6" s="5">
        <v>301948</v>
      </c>
      <c r="AB6" s="5">
        <v>32467.5</v>
      </c>
      <c r="AC6" s="5">
        <v>56698</v>
      </c>
    </row>
    <row r="7" spans="1:29" x14ac:dyDescent="0.2">
      <c r="A7" s="4" t="s">
        <v>226</v>
      </c>
      <c r="B7" s="5">
        <v>2246642.5</v>
      </c>
      <c r="C7" s="5">
        <v>2206971</v>
      </c>
      <c r="D7" s="5">
        <v>3009663</v>
      </c>
      <c r="E7" s="5">
        <v>255770</v>
      </c>
      <c r="F7" s="5">
        <v>1032372.5</v>
      </c>
      <c r="G7" s="5">
        <v>78205</v>
      </c>
      <c r="H7" s="5">
        <v>2598235</v>
      </c>
      <c r="I7" s="5">
        <v>2462987</v>
      </c>
      <c r="J7" s="5">
        <v>391285</v>
      </c>
      <c r="K7" s="5">
        <v>78391</v>
      </c>
      <c r="L7" s="5">
        <v>72070</v>
      </c>
      <c r="M7" s="5">
        <f t="shared" si="0"/>
        <v>1951407.9059190778</v>
      </c>
      <c r="O7" s="4" t="s">
        <v>226</v>
      </c>
      <c r="P7" s="5">
        <v>2087624</v>
      </c>
      <c r="Q7" s="5">
        <v>4429586.5</v>
      </c>
      <c r="R7" s="5">
        <v>4414214.75</v>
      </c>
      <c r="S7" s="5">
        <v>3253433.5</v>
      </c>
      <c r="T7" s="5">
        <v>11969396</v>
      </c>
      <c r="U7" s="5">
        <v>4513312</v>
      </c>
      <c r="V7" s="5">
        <v>3867456</v>
      </c>
      <c r="W7" s="5">
        <v>3074378</v>
      </c>
      <c r="X7" s="5">
        <v>2798009</v>
      </c>
      <c r="Y7" s="5">
        <v>3527233</v>
      </c>
      <c r="Z7" s="5">
        <v>5904122</v>
      </c>
      <c r="AA7" s="5">
        <v>11244418</v>
      </c>
      <c r="AB7" s="5">
        <v>1910906</v>
      </c>
      <c r="AC7" s="5">
        <v>3073095</v>
      </c>
    </row>
    <row r="8" spans="1:29" x14ac:dyDescent="0.2">
      <c r="A8" s="4" t="s">
        <v>227</v>
      </c>
      <c r="B8" s="5">
        <v>3152089.5</v>
      </c>
      <c r="C8" s="5">
        <v>2876198</v>
      </c>
      <c r="D8" s="5">
        <v>5239252</v>
      </c>
      <c r="E8" s="5">
        <v>1872603</v>
      </c>
      <c r="F8" s="5">
        <v>2467504</v>
      </c>
      <c r="G8" s="5">
        <v>862065</v>
      </c>
      <c r="H8" s="5">
        <v>1598535</v>
      </c>
      <c r="I8" s="5">
        <v>8125471</v>
      </c>
      <c r="J8" s="5">
        <v>4556651</v>
      </c>
      <c r="K8" s="5">
        <v>891674</v>
      </c>
      <c r="L8" s="5">
        <v>419779</v>
      </c>
      <c r="M8" s="5">
        <f t="shared" si="0"/>
        <v>2909417.3403946375</v>
      </c>
      <c r="O8" s="4" t="s">
        <v>227</v>
      </c>
      <c r="P8" s="5">
        <v>1264160</v>
      </c>
      <c r="Q8" s="5">
        <v>7286510.5</v>
      </c>
      <c r="R8" s="5">
        <v>6518913</v>
      </c>
      <c r="S8" s="5">
        <v>3386677.5</v>
      </c>
      <c r="T8" s="5">
        <v>5295787</v>
      </c>
      <c r="U8" s="5">
        <v>5960943</v>
      </c>
      <c r="V8" s="5">
        <v>5849194</v>
      </c>
      <c r="W8" s="5">
        <v>3166745</v>
      </c>
      <c r="X8" s="5">
        <v>10342</v>
      </c>
      <c r="Y8" s="5">
        <v>3688881</v>
      </c>
      <c r="Z8" s="5">
        <v>6053134</v>
      </c>
      <c r="AA8" s="5">
        <v>10105428.666666666</v>
      </c>
      <c r="AB8" s="5">
        <v>3779759.5</v>
      </c>
      <c r="AC8" s="5">
        <v>1844038</v>
      </c>
    </row>
    <row r="9" spans="1:29" x14ac:dyDescent="0.2">
      <c r="A9" s="4" t="s">
        <v>228</v>
      </c>
      <c r="B9" s="5">
        <v>457576.5</v>
      </c>
      <c r="C9" s="5">
        <v>414234.66666666669</v>
      </c>
      <c r="D9" s="5">
        <v>1261017</v>
      </c>
      <c r="E9" s="5">
        <v>14945.5</v>
      </c>
      <c r="F9" s="5">
        <v>15711.5</v>
      </c>
      <c r="G9" s="5">
        <v>15350</v>
      </c>
      <c r="H9" s="5">
        <v>643130</v>
      </c>
      <c r="I9" s="5">
        <v>1294200</v>
      </c>
      <c r="J9" s="5">
        <v>0</v>
      </c>
      <c r="K9" s="5">
        <v>14480</v>
      </c>
      <c r="L9" s="5">
        <v>13580</v>
      </c>
      <c r="M9" s="5">
        <f t="shared" si="0"/>
        <v>411128.0721783301</v>
      </c>
      <c r="O9" s="4" t="s">
        <v>228</v>
      </c>
      <c r="P9" s="5">
        <v>41821</v>
      </c>
      <c r="Q9" s="5">
        <v>219049.5</v>
      </c>
      <c r="R9" s="5">
        <v>2074861.25</v>
      </c>
      <c r="S9" s="5">
        <v>1292659</v>
      </c>
      <c r="T9" s="5">
        <v>2714120</v>
      </c>
      <c r="U9" s="5">
        <v>2206465</v>
      </c>
      <c r="V9" s="5">
        <v>2222393</v>
      </c>
      <c r="W9" s="5">
        <v>767527</v>
      </c>
      <c r="X9" s="5">
        <v>1283890</v>
      </c>
      <c r="Y9" s="5">
        <v>3028485</v>
      </c>
      <c r="Z9" s="5">
        <v>3243316</v>
      </c>
      <c r="AA9" s="5">
        <v>5564512</v>
      </c>
      <c r="AB9" s="5">
        <v>4658945</v>
      </c>
      <c r="AC9" s="5">
        <v>1402566</v>
      </c>
    </row>
    <row r="10" spans="1:29" x14ac:dyDescent="0.2">
      <c r="A10" s="4" t="s">
        <v>229</v>
      </c>
      <c r="B10" s="5">
        <v>6306623.5</v>
      </c>
      <c r="C10" s="5">
        <v>6386528</v>
      </c>
      <c r="D10" s="5">
        <v>14482816</v>
      </c>
      <c r="E10" s="5">
        <v>1896752.5</v>
      </c>
      <c r="F10" s="5">
        <v>898142.5</v>
      </c>
      <c r="G10" s="5">
        <v>1574726</v>
      </c>
      <c r="H10" s="5">
        <v>6593131</v>
      </c>
      <c r="I10" s="5">
        <v>12565205</v>
      </c>
      <c r="J10" s="5">
        <v>4664410</v>
      </c>
      <c r="K10" s="5">
        <v>1295228</v>
      </c>
      <c r="L10" s="5">
        <v>921038</v>
      </c>
      <c r="M10" s="5">
        <f t="shared" si="0"/>
        <v>5974462.9387827441</v>
      </c>
      <c r="O10" s="4" t="s">
        <v>229</v>
      </c>
      <c r="P10" s="5">
        <v>8082270.5</v>
      </c>
      <c r="Q10" s="5">
        <v>8526159.5</v>
      </c>
      <c r="R10" s="5">
        <v>8282304.5</v>
      </c>
      <c r="S10" s="5">
        <v>9807636</v>
      </c>
      <c r="T10" s="5">
        <v>15327455</v>
      </c>
      <c r="U10" s="5">
        <v>13250774</v>
      </c>
      <c r="V10" s="5">
        <v>12746727</v>
      </c>
      <c r="W10" s="5">
        <v>7603475</v>
      </c>
      <c r="X10" s="5">
        <v>2414419</v>
      </c>
      <c r="Y10" s="5">
        <v>9274207</v>
      </c>
      <c r="Z10" s="5">
        <v>13976620</v>
      </c>
      <c r="AA10" s="5">
        <v>23217703.666666668</v>
      </c>
      <c r="AB10" s="5">
        <v>8549111</v>
      </c>
      <c r="AC10" s="5">
        <v>5643698</v>
      </c>
    </row>
    <row r="11" spans="1:29" x14ac:dyDescent="0.2">
      <c r="A11" s="4" t="s">
        <v>230</v>
      </c>
      <c r="B11" s="5">
        <v>1753881.5</v>
      </c>
      <c r="C11" s="5">
        <v>313581.66666666669</v>
      </c>
      <c r="D11" s="5">
        <v>1339319</v>
      </c>
      <c r="E11" s="5">
        <v>238776.5</v>
      </c>
      <c r="F11" s="5">
        <v>786000</v>
      </c>
      <c r="G11" s="5">
        <v>0</v>
      </c>
      <c r="H11" s="5">
        <v>254571</v>
      </c>
      <c r="I11" s="5">
        <v>10880838</v>
      </c>
      <c r="J11" s="5">
        <v>736452</v>
      </c>
      <c r="K11" s="5">
        <v>0</v>
      </c>
      <c r="L11" s="5">
        <v>0</v>
      </c>
      <c r="M11" s="5">
        <f t="shared" si="0"/>
        <v>781245.7114137928</v>
      </c>
      <c r="O11" s="4" t="s">
        <v>230</v>
      </c>
      <c r="P11" s="5">
        <v>404529.5</v>
      </c>
      <c r="Q11" s="5">
        <v>0</v>
      </c>
      <c r="R11" s="5">
        <v>0</v>
      </c>
      <c r="S11" s="5">
        <v>1760507</v>
      </c>
      <c r="T11" s="5">
        <v>9568983</v>
      </c>
      <c r="U11" s="5">
        <v>567925</v>
      </c>
      <c r="V11" s="5">
        <v>1971127</v>
      </c>
      <c r="W11" s="5">
        <v>1490836</v>
      </c>
      <c r="X11" s="5">
        <v>11590</v>
      </c>
      <c r="Y11" s="5">
        <v>0</v>
      </c>
      <c r="Z11" s="5">
        <v>0</v>
      </c>
      <c r="AA11" s="5">
        <v>6049750.666666667</v>
      </c>
      <c r="AB11" s="5">
        <v>1128638</v>
      </c>
      <c r="AC11" s="5">
        <v>676651</v>
      </c>
    </row>
    <row r="12" spans="1:29" x14ac:dyDescent="0.2">
      <c r="A12" s="4" t="s">
        <v>231</v>
      </c>
      <c r="B12" s="5">
        <v>1966522</v>
      </c>
      <c r="C12" s="5">
        <v>2667249.3333333335</v>
      </c>
      <c r="D12" s="5">
        <v>2251254</v>
      </c>
      <c r="E12" s="5">
        <v>1565573</v>
      </c>
      <c r="F12" s="5">
        <v>1960574</v>
      </c>
      <c r="G12" s="5">
        <v>190236</v>
      </c>
      <c r="H12" s="5">
        <v>2161814</v>
      </c>
      <c r="I12" s="5">
        <v>5140912</v>
      </c>
      <c r="J12" s="5">
        <v>0</v>
      </c>
      <c r="K12" s="5">
        <v>29173</v>
      </c>
      <c r="L12" s="5">
        <v>0</v>
      </c>
      <c r="M12" s="5">
        <f t="shared" si="0"/>
        <v>2387538.880440203</v>
      </c>
      <c r="O12" s="4" t="s">
        <v>231</v>
      </c>
      <c r="P12" s="5">
        <v>131316</v>
      </c>
      <c r="Q12" s="5">
        <v>2523806.5</v>
      </c>
      <c r="R12" s="5">
        <v>2239798.25</v>
      </c>
      <c r="S12" s="5">
        <v>3048236.5</v>
      </c>
      <c r="T12" s="5">
        <v>0</v>
      </c>
      <c r="U12" s="5">
        <v>0</v>
      </c>
      <c r="V12" s="5">
        <v>5727271</v>
      </c>
      <c r="W12" s="5">
        <v>3038059</v>
      </c>
      <c r="X12" s="5">
        <v>0</v>
      </c>
      <c r="Y12" s="5">
        <v>2972914</v>
      </c>
      <c r="Z12" s="5">
        <v>7704952</v>
      </c>
      <c r="AA12" s="5">
        <v>11959966.333333334</v>
      </c>
      <c r="AB12" s="5">
        <v>3684645.5</v>
      </c>
      <c r="AC12" s="5">
        <v>1600066</v>
      </c>
    </row>
    <row r="13" spans="1:29" x14ac:dyDescent="0.2">
      <c r="A13" s="3" t="s">
        <v>237</v>
      </c>
      <c r="B13" s="3">
        <f>SUM(B5:B12)</f>
        <v>17978972.5</v>
      </c>
      <c r="C13" s="3">
        <f t="shared" ref="C13:L13" si="1">SUM(C5:C12)</f>
        <v>16676631.666666668</v>
      </c>
      <c r="D13" s="3">
        <f t="shared" si="1"/>
        <v>32343991</v>
      </c>
      <c r="E13" s="3">
        <f t="shared" si="1"/>
        <v>7287476.5</v>
      </c>
      <c r="F13" s="3">
        <f t="shared" si="1"/>
        <v>9024407.5</v>
      </c>
      <c r="G13" s="3">
        <f t="shared" si="1"/>
        <v>3629875</v>
      </c>
      <c r="H13" s="3">
        <f t="shared" si="1"/>
        <v>15691632</v>
      </c>
      <c r="I13" s="3">
        <f t="shared" si="1"/>
        <v>44985079</v>
      </c>
      <c r="J13" s="3">
        <f t="shared" si="1"/>
        <v>11930501</v>
      </c>
      <c r="K13" s="3">
        <f t="shared" si="1"/>
        <v>2870049</v>
      </c>
      <c r="L13" s="3">
        <f t="shared" si="1"/>
        <v>1839227</v>
      </c>
      <c r="M13" s="3">
        <f t="shared" si="0"/>
        <v>16391206.720343499</v>
      </c>
      <c r="O13" s="3" t="s">
        <v>237</v>
      </c>
      <c r="P13" s="3">
        <f>SUM(P5:P12)</f>
        <v>15229203</v>
      </c>
      <c r="Q13" s="3">
        <f t="shared" ref="Q13:AC13" si="2">SUM(Q5:Q12)</f>
        <v>23991209</v>
      </c>
      <c r="R13" s="3">
        <f t="shared" si="2"/>
        <v>26746674.75</v>
      </c>
      <c r="S13" s="3">
        <f t="shared" si="2"/>
        <v>27599107</v>
      </c>
      <c r="T13" s="3">
        <f t="shared" si="2"/>
        <v>52436908</v>
      </c>
      <c r="U13" s="3">
        <f t="shared" si="2"/>
        <v>35848783</v>
      </c>
      <c r="V13" s="3">
        <f t="shared" si="2"/>
        <v>40145800</v>
      </c>
      <c r="W13" s="3">
        <f t="shared" si="2"/>
        <v>25674341</v>
      </c>
      <c r="X13" s="3">
        <f t="shared" si="2"/>
        <v>6656312</v>
      </c>
      <c r="Y13" s="3">
        <f t="shared" si="2"/>
        <v>30884415</v>
      </c>
      <c r="Z13" s="3">
        <f t="shared" si="2"/>
        <v>46198155</v>
      </c>
      <c r="AA13" s="3">
        <f t="shared" si="2"/>
        <v>78721252.333333328</v>
      </c>
      <c r="AB13" s="3">
        <f t="shared" si="2"/>
        <v>32939625.5</v>
      </c>
      <c r="AC13" s="3">
        <f t="shared" si="2"/>
        <v>16264963</v>
      </c>
    </row>
    <row r="14" spans="1:29" x14ac:dyDescent="0.2">
      <c r="A14" s="4" t="s">
        <v>232</v>
      </c>
      <c r="B14" s="5">
        <v>2635869.5</v>
      </c>
      <c r="C14" s="5">
        <v>2634401.3333333335</v>
      </c>
      <c r="D14" s="5">
        <v>5904413</v>
      </c>
      <c r="E14" s="5">
        <v>1005912.5</v>
      </c>
      <c r="F14" s="5">
        <v>412314</v>
      </c>
      <c r="G14" s="5">
        <v>865690</v>
      </c>
      <c r="H14" s="5">
        <v>1360682</v>
      </c>
      <c r="I14" s="5">
        <v>4791716</v>
      </c>
      <c r="J14" s="5">
        <v>1832734</v>
      </c>
      <c r="K14" s="5">
        <v>896557</v>
      </c>
      <c r="L14" s="5">
        <v>424268</v>
      </c>
      <c r="M14" s="5">
        <f t="shared" si="0"/>
        <v>2406858.4459181977</v>
      </c>
      <c r="O14" s="4" t="s">
        <v>232</v>
      </c>
      <c r="P14" s="5">
        <v>782326</v>
      </c>
      <c r="Q14" s="5">
        <v>1087798</v>
      </c>
      <c r="R14" s="5">
        <v>1724010</v>
      </c>
      <c r="S14" s="5">
        <v>1579506.5</v>
      </c>
      <c r="T14" s="5">
        <v>0</v>
      </c>
      <c r="U14" s="5">
        <v>0</v>
      </c>
      <c r="V14" s="5">
        <v>6490104</v>
      </c>
      <c r="W14" s="5">
        <v>727946</v>
      </c>
      <c r="X14" s="5">
        <v>1067575</v>
      </c>
      <c r="Y14" s="5">
        <v>5160071</v>
      </c>
      <c r="Z14" s="5">
        <v>7736142</v>
      </c>
      <c r="AA14" s="5">
        <v>1886834.6666666667</v>
      </c>
      <c r="AB14" s="5">
        <v>2431826</v>
      </c>
      <c r="AC14" s="5">
        <v>1174379</v>
      </c>
    </row>
    <row r="15" spans="1:29" x14ac:dyDescent="0.2">
      <c r="A15" s="4" t="s">
        <v>233</v>
      </c>
      <c r="B15" s="5">
        <v>2463478</v>
      </c>
      <c r="C15" s="5">
        <v>2495228</v>
      </c>
      <c r="D15" s="5">
        <v>2605140</v>
      </c>
      <c r="E15" s="5">
        <v>410316</v>
      </c>
      <c r="F15" s="5">
        <v>61692.5</v>
      </c>
      <c r="G15" s="5">
        <v>91118</v>
      </c>
      <c r="H15" s="5">
        <v>1513287</v>
      </c>
      <c r="I15" s="5">
        <v>2676541</v>
      </c>
      <c r="J15" s="5">
        <v>595515</v>
      </c>
      <c r="K15" s="5">
        <v>95782</v>
      </c>
      <c r="L15" s="5">
        <v>88060</v>
      </c>
      <c r="M15" s="5">
        <f t="shared" si="0"/>
        <v>2035926.2796320559</v>
      </c>
      <c r="O15" s="4" t="s">
        <v>233</v>
      </c>
      <c r="P15" s="5">
        <v>1794225</v>
      </c>
      <c r="Q15" s="5">
        <v>2760708</v>
      </c>
      <c r="R15" s="5">
        <v>2597386.5</v>
      </c>
      <c r="S15" s="5">
        <v>2048239</v>
      </c>
      <c r="T15" s="5">
        <v>0</v>
      </c>
      <c r="U15" s="5">
        <v>235505</v>
      </c>
      <c r="V15" s="5">
        <v>3985388</v>
      </c>
      <c r="W15" s="5">
        <v>3376040</v>
      </c>
      <c r="X15" s="5">
        <v>2372767</v>
      </c>
      <c r="Y15" s="5">
        <v>1724502</v>
      </c>
      <c r="Z15" s="5">
        <v>1898587</v>
      </c>
      <c r="AA15" s="5">
        <v>3287267.6666666665</v>
      </c>
      <c r="AB15" s="5">
        <v>2658425</v>
      </c>
      <c r="AC15" s="5">
        <v>1374999</v>
      </c>
    </row>
    <row r="16" spans="1:29" x14ac:dyDescent="0.2">
      <c r="A16" s="4" t="s">
        <v>234</v>
      </c>
      <c r="B16" s="5">
        <v>546466.5</v>
      </c>
      <c r="C16" s="5">
        <v>852993.33333333337</v>
      </c>
      <c r="D16" s="5">
        <v>163870</v>
      </c>
      <c r="E16" s="5">
        <v>101744.5</v>
      </c>
      <c r="F16" s="5">
        <v>367652</v>
      </c>
      <c r="G16" s="5">
        <v>79481</v>
      </c>
      <c r="H16" s="5">
        <v>0</v>
      </c>
      <c r="I16" s="5">
        <v>1743292</v>
      </c>
      <c r="J16" s="5">
        <v>19356</v>
      </c>
      <c r="K16" s="5">
        <v>80110</v>
      </c>
      <c r="L16" s="5">
        <v>73651</v>
      </c>
      <c r="M16" s="5">
        <f t="shared" si="0"/>
        <v>632938.00101201714</v>
      </c>
      <c r="O16" s="4" t="s">
        <v>234</v>
      </c>
      <c r="P16" s="5">
        <v>32661.5</v>
      </c>
      <c r="Q16" s="5">
        <v>1296672</v>
      </c>
      <c r="R16" s="5">
        <v>768640.5</v>
      </c>
      <c r="S16" s="5">
        <v>40499</v>
      </c>
      <c r="T16" s="5">
        <v>0</v>
      </c>
      <c r="U16" s="5">
        <v>230976</v>
      </c>
      <c r="V16" s="5">
        <v>613974</v>
      </c>
      <c r="W16" s="5">
        <v>9080</v>
      </c>
      <c r="X16" s="5">
        <v>235559</v>
      </c>
      <c r="Y16" s="5">
        <v>2455639</v>
      </c>
      <c r="Z16" s="5">
        <v>3338997</v>
      </c>
      <c r="AA16" s="5">
        <v>256274</v>
      </c>
      <c r="AB16" s="5">
        <v>0</v>
      </c>
      <c r="AC16" s="5">
        <v>0</v>
      </c>
    </row>
    <row r="17" spans="1:29" x14ac:dyDescent="0.2">
      <c r="A17" s="3" t="s">
        <v>238</v>
      </c>
      <c r="B17" s="3">
        <f>SUM(B14:B16)</f>
        <v>5645814</v>
      </c>
      <c r="C17" s="3">
        <f t="shared" ref="C17:L17" si="3">SUM(C14:C16)</f>
        <v>5982622.666666667</v>
      </c>
      <c r="D17" s="3">
        <f t="shared" si="3"/>
        <v>8673423</v>
      </c>
      <c r="E17" s="3">
        <f t="shared" si="3"/>
        <v>1517973</v>
      </c>
      <c r="F17" s="3">
        <f t="shared" si="3"/>
        <v>841658.5</v>
      </c>
      <c r="G17" s="3">
        <f t="shared" si="3"/>
        <v>1036289</v>
      </c>
      <c r="H17" s="3">
        <f t="shared" si="3"/>
        <v>2873969</v>
      </c>
      <c r="I17" s="3">
        <f t="shared" si="3"/>
        <v>9211549</v>
      </c>
      <c r="J17" s="3">
        <f t="shared" si="3"/>
        <v>2447605</v>
      </c>
      <c r="K17" s="3">
        <f t="shared" si="3"/>
        <v>1072449</v>
      </c>
      <c r="L17" s="3">
        <f t="shared" si="3"/>
        <v>585979</v>
      </c>
      <c r="M17" s="3">
        <f>SUM(M14:M16)</f>
        <v>5075722.7265622709</v>
      </c>
      <c r="O17" s="3" t="s">
        <v>238</v>
      </c>
      <c r="P17" s="3">
        <f>SUM(P14:P16)</f>
        <v>2609212.5</v>
      </c>
      <c r="Q17" s="3">
        <f t="shared" ref="Q17:AC17" si="4">SUM(Q14:Q16)</f>
        <v>5145178</v>
      </c>
      <c r="R17" s="3">
        <f t="shared" si="4"/>
        <v>5090037</v>
      </c>
      <c r="S17" s="3">
        <f t="shared" si="4"/>
        <v>3668244.5</v>
      </c>
      <c r="T17" s="3">
        <f t="shared" si="4"/>
        <v>0</v>
      </c>
      <c r="U17" s="3">
        <f t="shared" si="4"/>
        <v>466481</v>
      </c>
      <c r="V17" s="3">
        <f t="shared" si="4"/>
        <v>11089466</v>
      </c>
      <c r="W17" s="3">
        <f t="shared" si="4"/>
        <v>4113066</v>
      </c>
      <c r="X17" s="3">
        <f t="shared" si="4"/>
        <v>3675901</v>
      </c>
      <c r="Y17" s="3">
        <f t="shared" si="4"/>
        <v>9340212</v>
      </c>
      <c r="Z17" s="3">
        <f t="shared" si="4"/>
        <v>12973726</v>
      </c>
      <c r="AA17" s="3">
        <f t="shared" si="4"/>
        <v>5430376.333333333</v>
      </c>
      <c r="AB17" s="3">
        <f t="shared" si="4"/>
        <v>5090251</v>
      </c>
      <c r="AC17" s="3">
        <f t="shared" si="4"/>
        <v>2549378</v>
      </c>
    </row>
    <row r="18" spans="1:29" x14ac:dyDescent="0.2">
      <c r="A18" s="3" t="s">
        <v>2</v>
      </c>
      <c r="B18" s="3">
        <f>+B17+B13</f>
        <v>23624786.5</v>
      </c>
      <c r="C18" s="3">
        <f t="shared" ref="C18:L18" si="5">+C17+C13</f>
        <v>22659254.333333336</v>
      </c>
      <c r="D18" s="3">
        <f t="shared" si="5"/>
        <v>41017414</v>
      </c>
      <c r="E18" s="3">
        <f t="shared" si="5"/>
        <v>8805449.5</v>
      </c>
      <c r="F18" s="3">
        <f t="shared" si="5"/>
        <v>9866066</v>
      </c>
      <c r="G18" s="3">
        <f t="shared" si="5"/>
        <v>4666164</v>
      </c>
      <c r="H18" s="3">
        <f t="shared" si="5"/>
        <v>18565601</v>
      </c>
      <c r="I18" s="3">
        <f t="shared" si="5"/>
        <v>54196628</v>
      </c>
      <c r="J18" s="3">
        <f t="shared" si="5"/>
        <v>14378106</v>
      </c>
      <c r="K18" s="3">
        <f t="shared" si="5"/>
        <v>3942498</v>
      </c>
      <c r="L18" s="3">
        <f t="shared" si="5"/>
        <v>2425206</v>
      </c>
      <c r="M18" s="3">
        <f>+M17+M13</f>
        <v>21466929.446905769</v>
      </c>
      <c r="O18" s="3" t="s">
        <v>2</v>
      </c>
      <c r="P18" s="3">
        <f>+P17+P13</f>
        <v>17838415.5</v>
      </c>
      <c r="Q18" s="3">
        <f t="shared" ref="Q18:AC18" si="6">+Q17+Q13</f>
        <v>29136387</v>
      </c>
      <c r="R18" s="3">
        <f t="shared" si="6"/>
        <v>31836711.75</v>
      </c>
      <c r="S18" s="3">
        <f t="shared" si="6"/>
        <v>31267351.5</v>
      </c>
      <c r="T18" s="3">
        <f t="shared" si="6"/>
        <v>52436908</v>
      </c>
      <c r="U18" s="3">
        <f t="shared" si="6"/>
        <v>36315264</v>
      </c>
      <c r="V18" s="3">
        <f t="shared" si="6"/>
        <v>51235266</v>
      </c>
      <c r="W18" s="3">
        <f t="shared" si="6"/>
        <v>29787407</v>
      </c>
      <c r="X18" s="3">
        <f t="shared" si="6"/>
        <v>10332213</v>
      </c>
      <c r="Y18" s="3">
        <f t="shared" si="6"/>
        <v>40224627</v>
      </c>
      <c r="Z18" s="3">
        <f t="shared" si="6"/>
        <v>59171881</v>
      </c>
      <c r="AA18" s="3">
        <f t="shared" si="6"/>
        <v>84151628.666666657</v>
      </c>
      <c r="AB18" s="3">
        <f t="shared" si="6"/>
        <v>38029876.5</v>
      </c>
      <c r="AC18" s="3">
        <f t="shared" si="6"/>
        <v>18814341</v>
      </c>
    </row>
    <row r="19" spans="1:29" x14ac:dyDescent="0.2">
      <c r="A19" s="4" t="s">
        <v>235</v>
      </c>
      <c r="B19" s="5">
        <v>24982</v>
      </c>
      <c r="C19" s="5">
        <v>117081</v>
      </c>
      <c r="D19" s="5">
        <v>7995</v>
      </c>
      <c r="E19" s="5">
        <v>24156</v>
      </c>
      <c r="F19" s="5">
        <v>11197</v>
      </c>
      <c r="G19" s="5">
        <v>422</v>
      </c>
      <c r="H19" s="5">
        <v>11859</v>
      </c>
      <c r="I19" s="5">
        <v>4562</v>
      </c>
      <c r="J19" s="5">
        <v>1811</v>
      </c>
      <c r="K19" s="5">
        <v>25</v>
      </c>
      <c r="L19" s="5">
        <v>452</v>
      </c>
      <c r="M19" s="5">
        <f>SUM(B19:L19)</f>
        <v>204542</v>
      </c>
      <c r="O19" s="4" t="s">
        <v>235</v>
      </c>
      <c r="P19" s="5">
        <v>11809</v>
      </c>
      <c r="Q19" s="5">
        <v>846</v>
      </c>
      <c r="R19" s="5">
        <v>3681</v>
      </c>
      <c r="S19" s="5">
        <v>670</v>
      </c>
      <c r="T19" s="5">
        <v>954</v>
      </c>
      <c r="U19" s="5">
        <v>2332</v>
      </c>
      <c r="V19" s="5">
        <v>1988</v>
      </c>
      <c r="W19" s="5">
        <v>234</v>
      </c>
      <c r="X19" s="5">
        <v>9156</v>
      </c>
      <c r="Y19" s="5">
        <v>15</v>
      </c>
      <c r="Z19" s="5">
        <v>3730</v>
      </c>
      <c r="AA19" s="5">
        <v>3452</v>
      </c>
      <c r="AB19" s="5">
        <v>3472</v>
      </c>
      <c r="AC19" s="5">
        <v>10</v>
      </c>
    </row>
    <row r="20" spans="1:29" x14ac:dyDescent="0.2">
      <c r="A20" s="4" t="s">
        <v>236</v>
      </c>
      <c r="B20" s="5">
        <v>27</v>
      </c>
      <c r="C20" s="5">
        <v>79</v>
      </c>
      <c r="D20" s="5">
        <v>4</v>
      </c>
      <c r="E20" s="5">
        <v>19</v>
      </c>
      <c r="F20" s="5">
        <v>10</v>
      </c>
      <c r="G20" s="5">
        <v>1</v>
      </c>
      <c r="H20" s="5">
        <v>7</v>
      </c>
      <c r="I20" s="5">
        <v>5</v>
      </c>
      <c r="J20" s="5">
        <v>2</v>
      </c>
      <c r="K20" s="5">
        <v>1</v>
      </c>
      <c r="L20" s="5">
        <v>1</v>
      </c>
      <c r="M20" s="5">
        <f>SUM(B20:L20)</f>
        <v>156</v>
      </c>
      <c r="O20" s="4" t="s">
        <v>236</v>
      </c>
      <c r="P20" s="5">
        <v>116</v>
      </c>
      <c r="Q20" s="5">
        <v>7</v>
      </c>
      <c r="R20" s="5">
        <v>46</v>
      </c>
      <c r="S20" s="5">
        <v>13</v>
      </c>
      <c r="T20" s="5">
        <v>10</v>
      </c>
      <c r="U20" s="5">
        <v>10</v>
      </c>
      <c r="V20" s="5">
        <v>9</v>
      </c>
      <c r="W20" s="5">
        <v>4</v>
      </c>
      <c r="X20" s="5">
        <v>73</v>
      </c>
      <c r="Y20" s="5">
        <v>111</v>
      </c>
      <c r="Z20" s="5">
        <v>49</v>
      </c>
      <c r="AA20" s="5">
        <v>35</v>
      </c>
      <c r="AB20" s="5">
        <v>20</v>
      </c>
      <c r="AC20" s="5">
        <v>28</v>
      </c>
    </row>
    <row r="22" spans="1:29" x14ac:dyDescent="0.2">
      <c r="A22" s="122" t="s">
        <v>251</v>
      </c>
      <c r="B22" s="123"/>
      <c r="C22" s="123"/>
      <c r="D22" s="123"/>
      <c r="E22" s="123"/>
      <c r="F22" s="123"/>
      <c r="G22" s="123"/>
      <c r="H22" s="123"/>
      <c r="I22" s="123"/>
      <c r="J22" s="123"/>
      <c r="K22" s="123"/>
      <c r="L22" s="124"/>
      <c r="O22" s="119" t="s">
        <v>251</v>
      </c>
      <c r="P22" s="119"/>
      <c r="Q22" s="119"/>
      <c r="R22" s="119"/>
      <c r="S22" s="119"/>
      <c r="T22" s="119"/>
      <c r="U22" s="119"/>
      <c r="V22" s="119"/>
      <c r="W22" s="119"/>
      <c r="X22" s="119"/>
      <c r="Y22" s="119"/>
      <c r="Z22" s="119"/>
      <c r="AA22" s="119"/>
      <c r="AB22" s="119"/>
      <c r="AC22" s="119"/>
    </row>
    <row r="23" spans="1:29" x14ac:dyDescent="0.2">
      <c r="A23" s="8" t="s">
        <v>252</v>
      </c>
      <c r="B23" s="9">
        <f t="shared" ref="B23:B36" si="7">+B5/$B$18</f>
        <v>7.9445543349143069E-2</v>
      </c>
      <c r="C23" s="9">
        <f>+C5/$C$18</f>
        <v>7.1317410077174778E-2</v>
      </c>
      <c r="D23" s="9">
        <f>+D5/$D$18</f>
        <v>0.11062025997055787</v>
      </c>
      <c r="E23" s="9">
        <f>+E5/$E$18</f>
        <v>0.13114588869086127</v>
      </c>
      <c r="F23" s="9">
        <f>+F5/$F$18</f>
        <v>0.16387109107115239</v>
      </c>
      <c r="G23" s="9">
        <f>+G5/$G$18</f>
        <v>0.13396228679489192</v>
      </c>
      <c r="H23" s="9">
        <f>+H5/$H$18</f>
        <v>8.719125225194703E-2</v>
      </c>
      <c r="I23" s="9">
        <f>+I5/$I$18</f>
        <v>7.935255676792291E-2</v>
      </c>
      <c r="J23" s="9">
        <f>+J5/$J$18</f>
        <v>8.4240163481893934E-2</v>
      </c>
      <c r="K23" s="9">
        <f>+K5/$K$18</f>
        <v>9.1772525946747466E-2</v>
      </c>
      <c r="L23" s="9">
        <f>+L5/$L$18</f>
        <v>0.1212750586960448</v>
      </c>
      <c r="O23" s="8" t="s">
        <v>252</v>
      </c>
      <c r="P23" s="9">
        <f>+P5/$P$18</f>
        <v>0.15895369182313307</v>
      </c>
      <c r="Q23" s="9">
        <f>+Q5/$Q$18</f>
        <v>3.1304910934907615E-2</v>
      </c>
      <c r="R23" s="9">
        <f>+R5/$R$18</f>
        <v>9.5760659076231394E-2</v>
      </c>
      <c r="S23" s="9">
        <f>+S5/$S$18</f>
        <v>0.15825614459222745</v>
      </c>
      <c r="T23" s="9">
        <f>+T5/$T$18</f>
        <v>0.1370552779351521</v>
      </c>
      <c r="U23" s="9">
        <f>+U5/$U$18</f>
        <v>0.25435623984449074</v>
      </c>
      <c r="V23" s="9">
        <f>+V5/$V$18</f>
        <v>0.14932708654230467</v>
      </c>
      <c r="W23" s="9">
        <f>+W5/$W$18</f>
        <v>0.21384496475305823</v>
      </c>
      <c r="X23" s="9">
        <f>+X5/$X$18</f>
        <v>1.3362287440260861E-2</v>
      </c>
      <c r="Y23" s="9">
        <f>+Y5/$Y$18</f>
        <v>0.2086456886225446</v>
      </c>
      <c r="Z23" s="9">
        <f>+Z5/$Z$18</f>
        <v>0.15743983193638883</v>
      </c>
      <c r="AA23" s="9">
        <f>+AA5/$AA$18</f>
        <v>0.12213102898709595</v>
      </c>
      <c r="AB23" s="9">
        <f>+AB5/$AB$18</f>
        <v>0.24178761137970037</v>
      </c>
      <c r="AC23" s="9">
        <f>+AC5/$AC$18</f>
        <v>0.10460908516540654</v>
      </c>
    </row>
    <row r="24" spans="1:29" x14ac:dyDescent="0.2">
      <c r="A24" s="10" t="s">
        <v>253</v>
      </c>
      <c r="B24" s="9">
        <f t="shared" si="7"/>
        <v>9.2594699215588685E-3</v>
      </c>
      <c r="C24" s="9">
        <f t="shared" ref="C24:C36" si="8">+C6/$C$18</f>
        <v>8.6441355829846873E-3</v>
      </c>
      <c r="D24" s="9">
        <f t="shared" ref="D24:D36" si="9">+D6/$D$18</f>
        <v>5.4443461501497876E-3</v>
      </c>
      <c r="E24" s="9">
        <f t="shared" ref="E24:E36" si="10">+E6/$E$18</f>
        <v>3.2736261788793408E-2</v>
      </c>
      <c r="F24" s="9">
        <f t="shared" ref="F24:F36" si="11">+F6/$F$18</f>
        <v>2.5069769450153687E-2</v>
      </c>
      <c r="G24" s="9">
        <f t="shared" ref="G24:G36" si="12">+G6/$G$18</f>
        <v>6.0907203433055501E-2</v>
      </c>
      <c r="H24" s="9">
        <f t="shared" ref="H24:H36" si="13">+H6/$H$18</f>
        <v>1.203613069137918E-2</v>
      </c>
      <c r="I24" s="9">
        <f t="shared" ref="I24:I36" si="14">+I6/$I$18</f>
        <v>3.9638074900157994E-3</v>
      </c>
      <c r="J24" s="9">
        <f t="shared" ref="J24:J36" si="15">+J6/$J$18</f>
        <v>2.5767580236228611E-2</v>
      </c>
      <c r="K24" s="9">
        <f t="shared" ref="K24:K36" si="16">+K6/$K$18</f>
        <v>5.0549169587403721E-2</v>
      </c>
      <c r="L24" s="9">
        <f t="shared" ref="L24:L36" si="17">+L6/$L$18</f>
        <v>4.8920792707918423E-2</v>
      </c>
      <c r="O24" s="10" t="s">
        <v>253</v>
      </c>
      <c r="P24" s="9">
        <f t="shared" ref="P24:P36" si="18">+P6/$P$18</f>
        <v>2.1414458027395986E-2</v>
      </c>
      <c r="Q24" s="9">
        <f t="shared" ref="Q24:Q36" si="19">+Q6/$Q$18</f>
        <v>3.2256744805043949E-3</v>
      </c>
      <c r="R24" s="9">
        <f t="shared" ref="R24:R36" si="20">+R6/$R$18</f>
        <v>5.2731105309580225E-3</v>
      </c>
      <c r="S24" s="9">
        <f t="shared" ref="S24:S36" si="21">+S6/$S$18</f>
        <v>3.252817879378111E-3</v>
      </c>
      <c r="T24" s="9">
        <f t="shared" ref="T24:T36" si="22">+T6/$T$18</f>
        <v>7.1402379408030698E-3</v>
      </c>
      <c r="U24" s="9">
        <f t="shared" ref="U24:U36" si="23">+U6/$U$18</f>
        <v>3.0937404172526463E-3</v>
      </c>
      <c r="V24" s="9">
        <f t="shared" ref="V24:V36" si="24">+V6/$V$18</f>
        <v>2.1629437817303416E-3</v>
      </c>
      <c r="W24" s="9">
        <f t="shared" ref="W24:W36" si="25">+W6/$W$18</f>
        <v>5.4866809991215414E-3</v>
      </c>
      <c r="X24" s="9">
        <f t="shared" ref="X24:X36" si="26">+X6/$X$18</f>
        <v>0</v>
      </c>
      <c r="Y24" s="9">
        <f t="shared" ref="Y24:Y36" si="27">+Y6/$Y$18</f>
        <v>0</v>
      </c>
      <c r="Z24" s="9">
        <f t="shared" ref="Z24:Z36" si="28">+Z6/$Z$18</f>
        <v>0</v>
      </c>
      <c r="AA24" s="9">
        <f t="shared" ref="AA24:AA36" si="29">+AA6/$AA$18</f>
        <v>3.5881420809577838E-3</v>
      </c>
      <c r="AB24" s="9">
        <f t="shared" ref="AB24:AB36" si="30">+AB6/$AB$18</f>
        <v>8.5373666674936483E-4</v>
      </c>
      <c r="AC24" s="9">
        <f t="shared" ref="AC24:AC36" si="31">+AC6/$AC$18</f>
        <v>3.013552268453091E-3</v>
      </c>
    </row>
    <row r="25" spans="1:29" x14ac:dyDescent="0.2">
      <c r="A25" s="10" t="s">
        <v>254</v>
      </c>
      <c r="B25" s="9">
        <f t="shared" si="7"/>
        <v>9.5096838229628028E-2</v>
      </c>
      <c r="C25" s="9">
        <f t="shared" si="8"/>
        <v>9.7398218296768591E-2</v>
      </c>
      <c r="D25" s="9">
        <f t="shared" si="9"/>
        <v>7.3375249839007409E-2</v>
      </c>
      <c r="E25" s="9">
        <f t="shared" si="10"/>
        <v>2.9046785175475709E-2</v>
      </c>
      <c r="F25" s="9">
        <f t="shared" si="11"/>
        <v>0.10463871820845309</v>
      </c>
      <c r="G25" s="9">
        <f t="shared" si="12"/>
        <v>1.6760019579251821E-2</v>
      </c>
      <c r="H25" s="9">
        <f t="shared" si="13"/>
        <v>0.13994887641935211</v>
      </c>
      <c r="I25" s="9">
        <f t="shared" si="14"/>
        <v>4.5445391916264608E-2</v>
      </c>
      <c r="J25" s="9">
        <f t="shared" si="15"/>
        <v>2.7213945981480452E-2</v>
      </c>
      <c r="K25" s="9">
        <f t="shared" si="16"/>
        <v>1.9883586497697652E-2</v>
      </c>
      <c r="L25" s="9">
        <f t="shared" si="17"/>
        <v>2.9717063210300487E-2</v>
      </c>
      <c r="O25" s="10" t="s">
        <v>254</v>
      </c>
      <c r="P25" s="9">
        <f t="shared" si="18"/>
        <v>0.11702967676697518</v>
      </c>
      <c r="Q25" s="9">
        <f t="shared" si="19"/>
        <v>0.15202936795148966</v>
      </c>
      <c r="R25" s="9">
        <f t="shared" si="20"/>
        <v>0.13865171706999546</v>
      </c>
      <c r="S25" s="9">
        <f t="shared" si="21"/>
        <v>0.10405209728108887</v>
      </c>
      <c r="T25" s="9">
        <f t="shared" si="22"/>
        <v>0.22826281061423379</v>
      </c>
      <c r="U25" s="9">
        <f t="shared" si="23"/>
        <v>0.12428140409498331</v>
      </c>
      <c r="V25" s="9">
        <f t="shared" si="24"/>
        <v>7.5484257269202035E-2</v>
      </c>
      <c r="W25" s="9">
        <f t="shared" si="25"/>
        <v>0.10321066214323388</v>
      </c>
      <c r="X25" s="9">
        <f t="shared" si="26"/>
        <v>0.27080442495717033</v>
      </c>
      <c r="Y25" s="9">
        <f t="shared" si="27"/>
        <v>8.7688395469770294E-2</v>
      </c>
      <c r="Z25" s="9">
        <f t="shared" si="28"/>
        <v>9.9779183967465893E-2</v>
      </c>
      <c r="AA25" s="9">
        <f t="shared" si="29"/>
        <v>0.13362091950163327</v>
      </c>
      <c r="AB25" s="9">
        <f t="shared" si="30"/>
        <v>5.0247494229964169E-2</v>
      </c>
      <c r="AC25" s="9">
        <f t="shared" si="31"/>
        <v>0.16333790272005808</v>
      </c>
    </row>
    <row r="26" spans="1:29" x14ac:dyDescent="0.2">
      <c r="A26" s="10" t="s">
        <v>255</v>
      </c>
      <c r="B26" s="9">
        <f t="shared" si="7"/>
        <v>0.13342298352622151</v>
      </c>
      <c r="C26" s="9">
        <f t="shared" si="8"/>
        <v>0.12693259706118895</v>
      </c>
      <c r="D26" s="9">
        <f t="shared" si="9"/>
        <v>0.1277323821535897</v>
      </c>
      <c r="E26" s="9">
        <f t="shared" si="10"/>
        <v>0.21266410079349157</v>
      </c>
      <c r="F26" s="9">
        <f t="shared" si="11"/>
        <v>0.25010009055281002</v>
      </c>
      <c r="G26" s="9">
        <f t="shared" si="12"/>
        <v>0.18474811429688284</v>
      </c>
      <c r="H26" s="9">
        <f t="shared" si="13"/>
        <v>8.610197967736137E-2</v>
      </c>
      <c r="I26" s="9">
        <f t="shared" si="14"/>
        <v>0.14992576659935375</v>
      </c>
      <c r="J26" s="9">
        <f t="shared" si="15"/>
        <v>0.31691594150161362</v>
      </c>
      <c r="K26" s="9">
        <f t="shared" si="16"/>
        <v>0.22616980401765582</v>
      </c>
      <c r="L26" s="9">
        <f t="shared" si="17"/>
        <v>0.17309003853693253</v>
      </c>
      <c r="O26" s="10" t="s">
        <v>255</v>
      </c>
      <c r="P26" s="9">
        <f t="shared" si="18"/>
        <v>7.0867280785112327E-2</v>
      </c>
      <c r="Q26" s="9">
        <f t="shared" si="19"/>
        <v>0.25008284314729895</v>
      </c>
      <c r="R26" s="9">
        <f t="shared" si="20"/>
        <v>0.20476087641180468</v>
      </c>
      <c r="S26" s="9">
        <f t="shared" si="21"/>
        <v>0.10831353912402845</v>
      </c>
      <c r="T26" s="9">
        <f t="shared" si="22"/>
        <v>0.10099350251544198</v>
      </c>
      <c r="U26" s="9">
        <f t="shared" si="23"/>
        <v>0.16414428379207158</v>
      </c>
      <c r="V26" s="9">
        <f t="shared" si="24"/>
        <v>0.11416343578659277</v>
      </c>
      <c r="W26" s="9">
        <f t="shared" si="25"/>
        <v>0.10631153628108683</v>
      </c>
      <c r="X26" s="9">
        <f t="shared" si="26"/>
        <v>1.0009472317305112E-3</v>
      </c>
      <c r="Y26" s="9">
        <f t="shared" si="27"/>
        <v>9.1707028134779225E-2</v>
      </c>
      <c r="Z26" s="9">
        <f t="shared" si="28"/>
        <v>0.10229747470762338</v>
      </c>
      <c r="AA26" s="9">
        <f t="shared" si="29"/>
        <v>0.12008595468419653</v>
      </c>
      <c r="AB26" s="9">
        <f t="shared" si="30"/>
        <v>9.9389213109855878E-2</v>
      </c>
      <c r="AC26" s="9">
        <f t="shared" si="31"/>
        <v>9.8012361953044219E-2</v>
      </c>
    </row>
    <row r="27" spans="1:29" x14ac:dyDescent="0.2">
      <c r="A27" s="10" t="s">
        <v>256</v>
      </c>
      <c r="B27" s="9">
        <f t="shared" si="7"/>
        <v>1.936849249410148E-2</v>
      </c>
      <c r="C27" s="9">
        <f t="shared" si="8"/>
        <v>1.8281036991464397E-2</v>
      </c>
      <c r="D27" s="9">
        <f t="shared" si="9"/>
        <v>3.0743454475213868E-2</v>
      </c>
      <c r="E27" s="9">
        <f t="shared" si="10"/>
        <v>1.6973011996718624E-3</v>
      </c>
      <c r="F27" s="9">
        <f t="shared" si="11"/>
        <v>1.5924787042778752E-3</v>
      </c>
      <c r="G27" s="9">
        <f t="shared" si="12"/>
        <v>3.2896400555145512E-3</v>
      </c>
      <c r="H27" s="9">
        <f t="shared" si="13"/>
        <v>3.4640946985772234E-2</v>
      </c>
      <c r="I27" s="9">
        <f t="shared" si="14"/>
        <v>2.3879714435370406E-2</v>
      </c>
      <c r="J27" s="9">
        <f t="shared" si="15"/>
        <v>0</v>
      </c>
      <c r="K27" s="9">
        <f t="shared" si="16"/>
        <v>3.6727983121361127E-3</v>
      </c>
      <c r="L27" s="9">
        <f t="shared" si="17"/>
        <v>5.5995243290673036E-3</v>
      </c>
      <c r="O27" s="10" t="s">
        <v>256</v>
      </c>
      <c r="P27" s="9">
        <f t="shared" si="18"/>
        <v>2.3444346836746796E-3</v>
      </c>
      <c r="Q27" s="9">
        <f t="shared" si="19"/>
        <v>7.5180735346493032E-3</v>
      </c>
      <c r="R27" s="9">
        <f t="shared" si="20"/>
        <v>6.5171970845889882E-2</v>
      </c>
      <c r="S27" s="9">
        <f t="shared" si="21"/>
        <v>4.134213286341186E-2</v>
      </c>
      <c r="T27" s="9">
        <f t="shared" si="22"/>
        <v>5.1759726183702517E-2</v>
      </c>
      <c r="U27" s="9">
        <f t="shared" si="23"/>
        <v>6.0758611034742858E-2</v>
      </c>
      <c r="V27" s="9">
        <f t="shared" si="24"/>
        <v>4.3376236204180144E-2</v>
      </c>
      <c r="W27" s="9">
        <f t="shared" si="25"/>
        <v>2.5766828243895146E-2</v>
      </c>
      <c r="X27" s="9">
        <f t="shared" si="26"/>
        <v>0.12426089164054206</v>
      </c>
      <c r="Y27" s="9">
        <f t="shared" si="27"/>
        <v>7.5289324621953604E-2</v>
      </c>
      <c r="Z27" s="9">
        <f t="shared" si="28"/>
        <v>5.4811777911876761E-2</v>
      </c>
      <c r="AA27" s="9">
        <f t="shared" si="29"/>
        <v>6.6124828338636324E-2</v>
      </c>
      <c r="AB27" s="9">
        <f t="shared" si="30"/>
        <v>0.12250749749345097</v>
      </c>
      <c r="AC27" s="9">
        <f t="shared" si="31"/>
        <v>7.4547708048876116E-2</v>
      </c>
    </row>
    <row r="28" spans="1:29" x14ac:dyDescent="0.2">
      <c r="A28" s="10" t="s">
        <v>257</v>
      </c>
      <c r="B28" s="9">
        <f t="shared" si="7"/>
        <v>0.26694943888699268</v>
      </c>
      <c r="C28" s="9">
        <f t="shared" si="8"/>
        <v>0.28185075757788614</v>
      </c>
      <c r="D28" s="9">
        <f t="shared" si="9"/>
        <v>0.35308944635076212</v>
      </c>
      <c r="E28" s="9">
        <f t="shared" si="10"/>
        <v>0.2154066637938245</v>
      </c>
      <c r="F28" s="9">
        <f t="shared" si="11"/>
        <v>9.1033498052820655E-2</v>
      </c>
      <c r="G28" s="9">
        <f t="shared" si="12"/>
        <v>0.33747763687688648</v>
      </c>
      <c r="H28" s="9">
        <f t="shared" si="13"/>
        <v>0.35512618201802354</v>
      </c>
      <c r="I28" s="9">
        <f t="shared" si="14"/>
        <v>0.23184477454944244</v>
      </c>
      <c r="J28" s="9">
        <f t="shared" si="15"/>
        <v>0.32441060039479469</v>
      </c>
      <c r="K28" s="9">
        <f t="shared" si="16"/>
        <v>0.32852977985023707</v>
      </c>
      <c r="L28" s="9">
        <f t="shared" si="17"/>
        <v>0.37977722304826889</v>
      </c>
      <c r="O28" s="10" t="s">
        <v>257</v>
      </c>
      <c r="P28" s="9">
        <f t="shared" si="18"/>
        <v>0.4530823099170439</v>
      </c>
      <c r="Q28" s="9">
        <f t="shared" si="19"/>
        <v>0.29262926456873323</v>
      </c>
      <c r="R28" s="9">
        <f t="shared" si="20"/>
        <v>0.26014949549555788</v>
      </c>
      <c r="S28" s="9">
        <f t="shared" si="21"/>
        <v>0.31367018725586654</v>
      </c>
      <c r="T28" s="9">
        <f t="shared" si="22"/>
        <v>0.29230279939465537</v>
      </c>
      <c r="U28" s="9">
        <f t="shared" si="23"/>
        <v>0.36488166518629744</v>
      </c>
      <c r="V28" s="9">
        <f t="shared" si="24"/>
        <v>0.2487881491627271</v>
      </c>
      <c r="W28" s="9">
        <f t="shared" si="25"/>
        <v>0.25525803571959116</v>
      </c>
      <c r="X28" s="9">
        <f t="shared" si="26"/>
        <v>0.23367878691622018</v>
      </c>
      <c r="Y28" s="9">
        <f t="shared" si="27"/>
        <v>0.23056042259882237</v>
      </c>
      <c r="Z28" s="9">
        <f t="shared" si="28"/>
        <v>0.23620374684387674</v>
      </c>
      <c r="AA28" s="9">
        <f t="shared" si="29"/>
        <v>0.27590320038408767</v>
      </c>
      <c r="AB28" s="9">
        <f t="shared" si="30"/>
        <v>0.22479986228722043</v>
      </c>
      <c r="AC28" s="9">
        <f t="shared" si="31"/>
        <v>0.2999678808840554</v>
      </c>
    </row>
    <row r="29" spans="1:29" x14ac:dyDescent="0.2">
      <c r="A29" s="10" t="s">
        <v>258</v>
      </c>
      <c r="B29" s="9">
        <f t="shared" si="7"/>
        <v>7.4239041271335932E-2</v>
      </c>
      <c r="C29" s="9">
        <f t="shared" si="8"/>
        <v>1.383901085418183E-2</v>
      </c>
      <c r="D29" s="9">
        <f t="shared" si="9"/>
        <v>3.2652448542953003E-2</v>
      </c>
      <c r="E29" s="9">
        <f t="shared" si="10"/>
        <v>2.7116900732892739E-2</v>
      </c>
      <c r="F29" s="9">
        <f t="shared" si="11"/>
        <v>7.9667012160672748E-2</v>
      </c>
      <c r="G29" s="9">
        <f t="shared" si="12"/>
        <v>0</v>
      </c>
      <c r="H29" s="9">
        <f t="shared" si="13"/>
        <v>1.3711971942087951E-2</v>
      </c>
      <c r="I29" s="9">
        <f t="shared" si="14"/>
        <v>0.20076595909251033</v>
      </c>
      <c r="J29" s="9">
        <f t="shared" si="15"/>
        <v>5.1220376313820475E-2</v>
      </c>
      <c r="K29" s="9">
        <f t="shared" si="16"/>
        <v>0</v>
      </c>
      <c r="L29" s="9">
        <f t="shared" si="17"/>
        <v>0</v>
      </c>
      <c r="O29" s="10" t="s">
        <v>258</v>
      </c>
      <c r="P29" s="9">
        <f t="shared" si="18"/>
        <v>2.2677434551291845E-2</v>
      </c>
      <c r="Q29" s="9">
        <f t="shared" si="19"/>
        <v>0</v>
      </c>
      <c r="R29" s="9">
        <f t="shared" si="20"/>
        <v>0</v>
      </c>
      <c r="S29" s="9">
        <f t="shared" si="21"/>
        <v>5.6304960783135086E-2</v>
      </c>
      <c r="T29" s="9">
        <f t="shared" si="22"/>
        <v>0.18248564541601117</v>
      </c>
      <c r="U29" s="9">
        <f t="shared" si="23"/>
        <v>1.5638740778533236E-2</v>
      </c>
      <c r="V29" s="9">
        <f t="shared" si="24"/>
        <v>3.8472075074227195E-2</v>
      </c>
      <c r="W29" s="9">
        <f t="shared" si="25"/>
        <v>5.0049203678588068E-2</v>
      </c>
      <c r="X29" s="9">
        <f t="shared" si="26"/>
        <v>1.121734520958869E-3</v>
      </c>
      <c r="Y29" s="9">
        <f t="shared" si="27"/>
        <v>0</v>
      </c>
      <c r="Z29" s="9">
        <f t="shared" si="28"/>
        <v>0</v>
      </c>
      <c r="AA29" s="9">
        <f t="shared" si="29"/>
        <v>7.1891070470309709E-2</v>
      </c>
      <c r="AB29" s="9">
        <f t="shared" si="30"/>
        <v>2.9677666715536139E-2</v>
      </c>
      <c r="AC29" s="9">
        <f t="shared" si="31"/>
        <v>3.5964639952045088E-2</v>
      </c>
    </row>
    <row r="30" spans="1:29" x14ac:dyDescent="0.2">
      <c r="A30" s="10" t="s">
        <v>259</v>
      </c>
      <c r="B30" s="9">
        <f t="shared" si="7"/>
        <v>8.3239778695989489E-2</v>
      </c>
      <c r="C30" s="9">
        <f t="shared" si="8"/>
        <v>0.11771125801830225</v>
      </c>
      <c r="D30" s="9">
        <f t="shared" si="9"/>
        <v>5.4885322609562859E-2</v>
      </c>
      <c r="E30" s="9">
        <f t="shared" si="10"/>
        <v>0.1777959205830435</v>
      </c>
      <c r="F30" s="9">
        <f t="shared" si="11"/>
        <v>0.1987189220100494</v>
      </c>
      <c r="G30" s="9">
        <f t="shared" si="12"/>
        <v>4.076924857334633E-2</v>
      </c>
      <c r="H30" s="9">
        <f t="shared" si="13"/>
        <v>0.11644190780573169</v>
      </c>
      <c r="I30" s="9">
        <f t="shared" si="14"/>
        <v>9.4856676323109998E-2</v>
      </c>
      <c r="J30" s="9">
        <f t="shared" si="15"/>
        <v>0</v>
      </c>
      <c r="K30" s="9">
        <f t="shared" si="16"/>
        <v>7.399623284526714E-3</v>
      </c>
      <c r="L30" s="9">
        <f t="shared" si="17"/>
        <v>0</v>
      </c>
      <c r="O30" s="10" t="s">
        <v>259</v>
      </c>
      <c r="P30" s="9">
        <f t="shared" si="18"/>
        <v>7.3614161526846375E-3</v>
      </c>
      <c r="Q30" s="9">
        <f t="shared" si="19"/>
        <v>8.6620434441648519E-2</v>
      </c>
      <c r="R30" s="9">
        <f t="shared" si="20"/>
        <v>7.0352688041031744E-2</v>
      </c>
      <c r="S30" s="9">
        <f t="shared" si="21"/>
        <v>9.7489437184981917E-2</v>
      </c>
      <c r="T30" s="9">
        <f t="shared" si="22"/>
        <v>0</v>
      </c>
      <c r="U30" s="9">
        <f t="shared" si="23"/>
        <v>0</v>
      </c>
      <c r="V30" s="9">
        <f t="shared" si="24"/>
        <v>0.11178376628316909</v>
      </c>
      <c r="W30" s="9">
        <f t="shared" si="25"/>
        <v>0.10199138850857344</v>
      </c>
      <c r="X30" s="9">
        <f t="shared" si="26"/>
        <v>0</v>
      </c>
      <c r="Y30" s="9">
        <f t="shared" si="27"/>
        <v>7.3907807771592268E-2</v>
      </c>
      <c r="Z30" s="9">
        <f t="shared" si="28"/>
        <v>0.13021306522265194</v>
      </c>
      <c r="AA30" s="9">
        <f t="shared" si="29"/>
        <v>0.14212400309812187</v>
      </c>
      <c r="AB30" s="9">
        <f t="shared" si="30"/>
        <v>9.6888179481729314E-2</v>
      </c>
      <c r="AC30" s="9">
        <f t="shared" si="31"/>
        <v>8.5045019647512501E-2</v>
      </c>
    </row>
    <row r="31" spans="1:29" x14ac:dyDescent="0.2">
      <c r="A31" s="11" t="s">
        <v>260</v>
      </c>
      <c r="B31" s="12">
        <f t="shared" si="7"/>
        <v>0.76102158637497108</v>
      </c>
      <c r="C31" s="12">
        <f t="shared" si="8"/>
        <v>0.73597442445995165</v>
      </c>
      <c r="D31" s="12">
        <f t="shared" si="9"/>
        <v>0.78854291009179667</v>
      </c>
      <c r="E31" s="12">
        <f t="shared" si="10"/>
        <v>0.8276098227580545</v>
      </c>
      <c r="F31" s="12">
        <f t="shared" si="11"/>
        <v>0.91469158021038988</v>
      </c>
      <c r="G31" s="12">
        <f t="shared" si="12"/>
        <v>0.77791414960982941</v>
      </c>
      <c r="H31" s="12">
        <f t="shared" si="13"/>
        <v>0.84519924779165512</v>
      </c>
      <c r="I31" s="12">
        <f t="shared" si="14"/>
        <v>0.83003464717399023</v>
      </c>
      <c r="J31" s="12">
        <f t="shared" si="15"/>
        <v>0.82976860790983176</v>
      </c>
      <c r="K31" s="12">
        <f t="shared" si="16"/>
        <v>0.72797728749640456</v>
      </c>
      <c r="L31" s="12">
        <f t="shared" si="17"/>
        <v>0.75837970052853243</v>
      </c>
      <c r="O31" s="11" t="s">
        <v>260</v>
      </c>
      <c r="P31" s="12">
        <f>+P13/$P$18</f>
        <v>0.85373070270731166</v>
      </c>
      <c r="Q31" s="12">
        <f t="shared" si="19"/>
        <v>0.82341056905923171</v>
      </c>
      <c r="R31" s="12">
        <f t="shared" si="20"/>
        <v>0.8401205174714691</v>
      </c>
      <c r="S31" s="12">
        <f t="shared" si="21"/>
        <v>0.88268131696411833</v>
      </c>
      <c r="T31" s="12">
        <f t="shared" si="22"/>
        <v>1</v>
      </c>
      <c r="U31" s="12">
        <f t="shared" si="23"/>
        <v>0.98715468514837179</v>
      </c>
      <c r="V31" s="12">
        <f t="shared" si="24"/>
        <v>0.78355795010413332</v>
      </c>
      <c r="W31" s="12">
        <f t="shared" si="25"/>
        <v>0.86191930032714836</v>
      </c>
      <c r="X31" s="12">
        <f t="shared" si="26"/>
        <v>0.64422907270688279</v>
      </c>
      <c r="Y31" s="12">
        <f t="shared" si="27"/>
        <v>0.76779866721946233</v>
      </c>
      <c r="Z31" s="12">
        <f t="shared" si="28"/>
        <v>0.78074508058988357</v>
      </c>
      <c r="AA31" s="12">
        <f t="shared" si="29"/>
        <v>0.93546914754503907</v>
      </c>
      <c r="AB31" s="12">
        <f t="shared" si="30"/>
        <v>0.86615126136420661</v>
      </c>
      <c r="AC31" s="12">
        <f t="shared" si="31"/>
        <v>0.86449815063945101</v>
      </c>
    </row>
    <row r="32" spans="1:29" x14ac:dyDescent="0.2">
      <c r="A32" s="10" t="s">
        <v>261</v>
      </c>
      <c r="B32" s="9">
        <f t="shared" si="7"/>
        <v>0.11157220404933607</v>
      </c>
      <c r="C32" s="9">
        <f t="shared" si="8"/>
        <v>0.11626160749067309</v>
      </c>
      <c r="D32" s="9">
        <f t="shared" si="9"/>
        <v>0.14394893349444213</v>
      </c>
      <c r="E32" s="9">
        <f t="shared" si="10"/>
        <v>0.11423749576895535</v>
      </c>
      <c r="F32" s="9">
        <f t="shared" si="11"/>
        <v>4.1791125257017336E-2</v>
      </c>
      <c r="G32" s="9">
        <f t="shared" si="12"/>
        <v>0.18552498369110043</v>
      </c>
      <c r="H32" s="9">
        <f t="shared" si="13"/>
        <v>7.3290490299775371E-2</v>
      </c>
      <c r="I32" s="9">
        <f t="shared" si="14"/>
        <v>8.8413544842679145E-2</v>
      </c>
      <c r="J32" s="9">
        <f t="shared" si="15"/>
        <v>0.12746699739172879</v>
      </c>
      <c r="K32" s="9">
        <f t="shared" si="16"/>
        <v>0.22740835886283264</v>
      </c>
      <c r="L32" s="9">
        <f t="shared" si="17"/>
        <v>0.17494101531993572</v>
      </c>
      <c r="O32" s="10" t="s">
        <v>261</v>
      </c>
      <c r="P32" s="9">
        <f t="shared" si="18"/>
        <v>4.3856249452200506E-2</v>
      </c>
      <c r="Q32" s="9">
        <f t="shared" si="19"/>
        <v>3.7334690811183964E-2</v>
      </c>
      <c r="R32" s="9">
        <f t="shared" si="20"/>
        <v>5.4151635179471698E-2</v>
      </c>
      <c r="S32" s="9">
        <f t="shared" si="21"/>
        <v>5.0516159003745488E-2</v>
      </c>
      <c r="T32" s="9">
        <f t="shared" si="22"/>
        <v>0</v>
      </c>
      <c r="U32" s="9">
        <f t="shared" si="23"/>
        <v>0</v>
      </c>
      <c r="V32" s="9">
        <f t="shared" si="24"/>
        <v>0.12667259305338632</v>
      </c>
      <c r="W32" s="9">
        <f t="shared" si="25"/>
        <v>2.4438045245093003E-2</v>
      </c>
      <c r="X32" s="9">
        <f t="shared" si="26"/>
        <v>0.10332491209772776</v>
      </c>
      <c r="Y32" s="9">
        <f t="shared" si="27"/>
        <v>0.12828138841411754</v>
      </c>
      <c r="Z32" s="9">
        <f t="shared" si="28"/>
        <v>0.13074017369838217</v>
      </c>
      <c r="AA32" s="9">
        <f t="shared" si="29"/>
        <v>2.2421843719039769E-2</v>
      </c>
      <c r="AB32" s="9">
        <f t="shared" si="30"/>
        <v>6.3945145864462635E-2</v>
      </c>
      <c r="AC32" s="9">
        <f t="shared" si="31"/>
        <v>6.2419353407063262E-2</v>
      </c>
    </row>
    <row r="33" spans="1:29" x14ac:dyDescent="0.2">
      <c r="A33" s="10" t="s">
        <v>262</v>
      </c>
      <c r="B33" s="9">
        <f t="shared" si="7"/>
        <v>0.10427514339653397</v>
      </c>
      <c r="C33" s="9">
        <f t="shared" si="8"/>
        <v>0.11011959896356106</v>
      </c>
      <c r="D33" s="9">
        <f t="shared" si="9"/>
        <v>6.3513024004877544E-2</v>
      </c>
      <c r="E33" s="9">
        <f t="shared" si="10"/>
        <v>4.6597961864411348E-2</v>
      </c>
      <c r="F33" s="9">
        <f t="shared" si="11"/>
        <v>6.2529989156772312E-3</v>
      </c>
      <c r="G33" s="9">
        <f t="shared" si="12"/>
        <v>1.9527389093053737E-2</v>
      </c>
      <c r="H33" s="9">
        <f t="shared" si="13"/>
        <v>8.1510261908569512E-2</v>
      </c>
      <c r="I33" s="9">
        <f t="shared" si="14"/>
        <v>4.938574776275749E-2</v>
      </c>
      <c r="J33" s="9">
        <f t="shared" si="15"/>
        <v>4.1418181226372933E-2</v>
      </c>
      <c r="K33" s="9">
        <f t="shared" si="16"/>
        <v>2.4294749166645108E-2</v>
      </c>
      <c r="L33" s="9">
        <f t="shared" si="17"/>
        <v>3.631031755652922E-2</v>
      </c>
      <c r="O33" s="10" t="s">
        <v>262</v>
      </c>
      <c r="P33" s="9">
        <f t="shared" si="18"/>
        <v>0.10058208364975017</v>
      </c>
      <c r="Q33" s="9">
        <f t="shared" si="19"/>
        <v>9.4751212633192985E-2</v>
      </c>
      <c r="R33" s="9">
        <f t="shared" si="20"/>
        <v>8.1584634757388225E-2</v>
      </c>
      <c r="S33" s="9">
        <f t="shared" si="21"/>
        <v>6.5507275216450611E-2</v>
      </c>
      <c r="T33" s="9">
        <f t="shared" si="22"/>
        <v>0</v>
      </c>
      <c r="U33" s="9">
        <f t="shared" si="23"/>
        <v>6.4850141251898922E-3</v>
      </c>
      <c r="V33" s="9">
        <f t="shared" si="24"/>
        <v>7.7786031207489004E-2</v>
      </c>
      <c r="W33" s="9">
        <f t="shared" si="25"/>
        <v>0.11333782762628516</v>
      </c>
      <c r="X33" s="9">
        <f t="shared" si="26"/>
        <v>0.22964751113822374</v>
      </c>
      <c r="Y33" s="9">
        <f t="shared" si="27"/>
        <v>4.2871795927405365E-2</v>
      </c>
      <c r="Z33" s="9">
        <f t="shared" si="28"/>
        <v>3.208596664351434E-2</v>
      </c>
      <c r="AA33" s="9">
        <f t="shared" si="29"/>
        <v>3.9063625015362154E-2</v>
      </c>
      <c r="AB33" s="9">
        <f t="shared" si="30"/>
        <v>6.9903592771330722E-2</v>
      </c>
      <c r="AC33" s="9">
        <f t="shared" si="31"/>
        <v>7.308249595348569E-2</v>
      </c>
    </row>
    <row r="34" spans="1:29" x14ac:dyDescent="0.2">
      <c r="A34" s="10" t="s">
        <v>263</v>
      </c>
      <c r="B34" s="9">
        <f t="shared" si="7"/>
        <v>2.3131066179158909E-2</v>
      </c>
      <c r="C34" s="9">
        <f t="shared" si="8"/>
        <v>3.7644369085814131E-2</v>
      </c>
      <c r="D34" s="9">
        <f t="shared" si="9"/>
        <v>3.9951324088836997E-3</v>
      </c>
      <c r="E34" s="9">
        <f t="shared" si="10"/>
        <v>1.1554719608578755E-2</v>
      </c>
      <c r="F34" s="9">
        <f t="shared" si="11"/>
        <v>3.7264295616915598E-2</v>
      </c>
      <c r="G34" s="9">
        <f t="shared" si="12"/>
        <v>1.7033477606016419E-2</v>
      </c>
      <c r="H34" s="9">
        <f t="shared" si="13"/>
        <v>0</v>
      </c>
      <c r="I34" s="9">
        <f t="shared" si="14"/>
        <v>3.2166060220573132E-2</v>
      </c>
      <c r="J34" s="9">
        <f t="shared" si="15"/>
        <v>1.3462134720664879E-3</v>
      </c>
      <c r="K34" s="9">
        <f t="shared" si="16"/>
        <v>2.0319604474117677E-2</v>
      </c>
      <c r="L34" s="9">
        <f t="shared" si="17"/>
        <v>3.0368966595002652E-2</v>
      </c>
      <c r="O34" s="10" t="s">
        <v>263</v>
      </c>
      <c r="P34" s="9">
        <f t="shared" si="18"/>
        <v>1.8309641907376807E-3</v>
      </c>
      <c r="Q34" s="9">
        <f t="shared" si="19"/>
        <v>4.4503527496391367E-2</v>
      </c>
      <c r="R34" s="9">
        <f t="shared" si="20"/>
        <v>2.4143212591670998E-2</v>
      </c>
      <c r="S34" s="9">
        <f t="shared" si="21"/>
        <v>1.2952488156855882E-3</v>
      </c>
      <c r="T34" s="9">
        <f t="shared" si="22"/>
        <v>0</v>
      </c>
      <c r="U34" s="9">
        <f t="shared" si="23"/>
        <v>6.3603007264383376E-3</v>
      </c>
      <c r="V34" s="9">
        <f t="shared" si="24"/>
        <v>1.1983425634991336E-2</v>
      </c>
      <c r="W34" s="9">
        <f t="shared" si="25"/>
        <v>3.04826801473522E-4</v>
      </c>
      <c r="X34" s="9">
        <f t="shared" si="26"/>
        <v>2.2798504057165683E-2</v>
      </c>
      <c r="Y34" s="9">
        <f t="shared" si="27"/>
        <v>6.1048148439014738E-2</v>
      </c>
      <c r="Z34" s="9">
        <f t="shared" si="28"/>
        <v>5.6428779068219921E-2</v>
      </c>
      <c r="AA34" s="9">
        <f t="shared" si="29"/>
        <v>3.0453837205590868E-3</v>
      </c>
      <c r="AB34" s="9">
        <f t="shared" si="30"/>
        <v>0</v>
      </c>
      <c r="AC34" s="9">
        <f t="shared" si="31"/>
        <v>0</v>
      </c>
    </row>
    <row r="35" spans="1:29" x14ac:dyDescent="0.2">
      <c r="A35" s="11" t="s">
        <v>264</v>
      </c>
      <c r="B35" s="12">
        <f t="shared" si="7"/>
        <v>0.23897841362502895</v>
      </c>
      <c r="C35" s="12">
        <f t="shared" si="8"/>
        <v>0.2640255755400483</v>
      </c>
      <c r="D35" s="12">
        <f t="shared" si="9"/>
        <v>0.21145708990820339</v>
      </c>
      <c r="E35" s="12">
        <f t="shared" si="10"/>
        <v>0.17239017724194547</v>
      </c>
      <c r="F35" s="12">
        <f t="shared" si="11"/>
        <v>8.5308419789610165E-2</v>
      </c>
      <c r="G35" s="12">
        <f t="shared" si="12"/>
        <v>0.22208585039017059</v>
      </c>
      <c r="H35" s="12">
        <f t="shared" si="13"/>
        <v>0.15480075220834488</v>
      </c>
      <c r="I35" s="12">
        <f t="shared" si="14"/>
        <v>0.16996535282600977</v>
      </c>
      <c r="J35" s="12">
        <f t="shared" si="15"/>
        <v>0.17023139209016822</v>
      </c>
      <c r="K35" s="12">
        <f t="shared" si="16"/>
        <v>0.27202271250359544</v>
      </c>
      <c r="L35" s="12">
        <f t="shared" si="17"/>
        <v>0.24162029947146757</v>
      </c>
      <c r="O35" s="11" t="s">
        <v>264</v>
      </c>
      <c r="P35" s="12">
        <f t="shared" si="18"/>
        <v>0.14626929729268837</v>
      </c>
      <c r="Q35" s="12">
        <f t="shared" si="19"/>
        <v>0.17658943094076832</v>
      </c>
      <c r="R35" s="12">
        <f t="shared" si="20"/>
        <v>0.15987948252853093</v>
      </c>
      <c r="S35" s="12">
        <f t="shared" si="21"/>
        <v>0.11731868303588169</v>
      </c>
      <c r="T35" s="12">
        <f t="shared" si="22"/>
        <v>0</v>
      </c>
      <c r="U35" s="12">
        <f t="shared" si="23"/>
        <v>1.284531485162823E-2</v>
      </c>
      <c r="V35" s="12">
        <f t="shared" si="24"/>
        <v>0.21644204989586666</v>
      </c>
      <c r="W35" s="12">
        <f t="shared" si="25"/>
        <v>0.13808069967285169</v>
      </c>
      <c r="X35" s="12">
        <f t="shared" si="26"/>
        <v>0.35577092729311716</v>
      </c>
      <c r="Y35" s="12">
        <f t="shared" si="27"/>
        <v>0.23220133278053764</v>
      </c>
      <c r="Z35" s="12">
        <f t="shared" si="28"/>
        <v>0.21925491941011643</v>
      </c>
      <c r="AA35" s="12">
        <f t="shared" si="29"/>
        <v>6.4530852454961013E-2</v>
      </c>
      <c r="AB35" s="12">
        <f t="shared" si="30"/>
        <v>0.13384873863579336</v>
      </c>
      <c r="AC35" s="12">
        <f t="shared" si="31"/>
        <v>0.13550184936054896</v>
      </c>
    </row>
    <row r="36" spans="1:29" x14ac:dyDescent="0.2">
      <c r="A36" s="13" t="s">
        <v>2</v>
      </c>
      <c r="B36" s="12">
        <f t="shared" si="7"/>
        <v>1</v>
      </c>
      <c r="C36" s="12">
        <f t="shared" si="8"/>
        <v>1</v>
      </c>
      <c r="D36" s="12">
        <f t="shared" si="9"/>
        <v>1</v>
      </c>
      <c r="E36" s="12">
        <f t="shared" si="10"/>
        <v>1</v>
      </c>
      <c r="F36" s="12">
        <f t="shared" si="11"/>
        <v>1</v>
      </c>
      <c r="G36" s="12">
        <f t="shared" si="12"/>
        <v>1</v>
      </c>
      <c r="H36" s="12">
        <f t="shared" si="13"/>
        <v>1</v>
      </c>
      <c r="I36" s="12">
        <f t="shared" si="14"/>
        <v>1</v>
      </c>
      <c r="J36" s="12">
        <f t="shared" si="15"/>
        <v>1</v>
      </c>
      <c r="K36" s="12">
        <f t="shared" si="16"/>
        <v>1</v>
      </c>
      <c r="L36" s="12">
        <f t="shared" si="17"/>
        <v>1</v>
      </c>
      <c r="O36" s="13" t="s">
        <v>2</v>
      </c>
      <c r="P36" s="12">
        <f t="shared" si="18"/>
        <v>1</v>
      </c>
      <c r="Q36" s="12">
        <f t="shared" si="19"/>
        <v>1</v>
      </c>
      <c r="R36" s="12">
        <f t="shared" si="20"/>
        <v>1</v>
      </c>
      <c r="S36" s="12">
        <f t="shared" si="21"/>
        <v>1</v>
      </c>
      <c r="T36" s="12">
        <f t="shared" si="22"/>
        <v>1</v>
      </c>
      <c r="U36" s="12">
        <f t="shared" si="23"/>
        <v>1</v>
      </c>
      <c r="V36" s="12">
        <f t="shared" si="24"/>
        <v>1</v>
      </c>
      <c r="W36" s="12">
        <f t="shared" si="25"/>
        <v>1</v>
      </c>
      <c r="X36" s="12">
        <f t="shared" si="26"/>
        <v>1</v>
      </c>
      <c r="Y36" s="12">
        <f t="shared" si="27"/>
        <v>1</v>
      </c>
      <c r="Z36" s="12">
        <f t="shared" si="28"/>
        <v>1</v>
      </c>
      <c r="AA36" s="12">
        <f t="shared" si="29"/>
        <v>1</v>
      </c>
      <c r="AB36" s="12">
        <f t="shared" si="30"/>
        <v>1</v>
      </c>
      <c r="AC36" s="12">
        <f t="shared" si="31"/>
        <v>1</v>
      </c>
    </row>
  </sheetData>
  <mergeCells count="7">
    <mergeCell ref="O22:AC22"/>
    <mergeCell ref="O1:AC1"/>
    <mergeCell ref="O2:AC2"/>
    <mergeCell ref="A22:L22"/>
    <mergeCell ref="M3:M4"/>
    <mergeCell ref="A1:M1"/>
    <mergeCell ref="A2:M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6"/>
  <sheetViews>
    <sheetView workbookViewId="0">
      <selection activeCell="A12" sqref="A12"/>
    </sheetView>
  </sheetViews>
  <sheetFormatPr baseColWidth="10" defaultRowHeight="12.75" x14ac:dyDescent="0.2"/>
  <cols>
    <col min="1" max="1" width="27.140625" bestFit="1" customWidth="1"/>
    <col min="2" max="13" width="11.42578125" style="14"/>
  </cols>
  <sheetData>
    <row r="1" spans="1:13" ht="15" x14ac:dyDescent="0.2">
      <c r="A1" s="120" t="s">
        <v>271</v>
      </c>
      <c r="B1" s="120"/>
      <c r="C1" s="120"/>
      <c r="D1" s="120"/>
      <c r="E1" s="120"/>
      <c r="F1" s="120"/>
      <c r="G1" s="120"/>
      <c r="H1" s="120"/>
      <c r="I1" s="120"/>
      <c r="J1" s="120"/>
      <c r="K1" s="120"/>
      <c r="L1" s="120"/>
      <c r="M1" s="120"/>
    </row>
    <row r="2" spans="1:13" ht="15" x14ac:dyDescent="0.2">
      <c r="A2" s="121" t="s">
        <v>266</v>
      </c>
      <c r="B2" s="121"/>
      <c r="C2" s="121"/>
      <c r="D2" s="121"/>
      <c r="E2" s="121"/>
      <c r="F2" s="121"/>
      <c r="G2" s="121"/>
      <c r="H2" s="121"/>
      <c r="I2" s="121"/>
      <c r="J2" s="121"/>
      <c r="K2" s="121"/>
      <c r="L2" s="121"/>
      <c r="M2" s="121"/>
    </row>
    <row r="3" spans="1:13" ht="51" x14ac:dyDescent="0.2">
      <c r="A3" s="7" t="s">
        <v>239</v>
      </c>
      <c r="B3" s="6" t="s">
        <v>210</v>
      </c>
      <c r="C3" s="6" t="s">
        <v>145</v>
      </c>
      <c r="D3" s="6" t="s">
        <v>268</v>
      </c>
      <c r="E3" s="6" t="s">
        <v>186</v>
      </c>
      <c r="F3" s="6" t="s">
        <v>192</v>
      </c>
      <c r="G3" s="6" t="s">
        <v>145</v>
      </c>
      <c r="H3" s="6" t="s">
        <v>167</v>
      </c>
      <c r="I3" s="6" t="s">
        <v>197</v>
      </c>
      <c r="J3" s="6" t="s">
        <v>164</v>
      </c>
      <c r="K3" s="6" t="s">
        <v>269</v>
      </c>
      <c r="L3" s="6" t="s">
        <v>270</v>
      </c>
      <c r="M3" s="6" t="s">
        <v>138</v>
      </c>
    </row>
    <row r="4" spans="1:13" x14ac:dyDescent="0.2">
      <c r="A4" s="3" t="s">
        <v>240</v>
      </c>
      <c r="B4" s="3" t="s">
        <v>161</v>
      </c>
      <c r="C4" s="3" t="s">
        <v>147</v>
      </c>
      <c r="D4" s="3" t="s">
        <v>189</v>
      </c>
      <c r="E4" s="3" t="s">
        <v>188</v>
      </c>
      <c r="F4" s="3" t="s">
        <v>193</v>
      </c>
      <c r="G4" s="3" t="s">
        <v>146</v>
      </c>
      <c r="H4" s="3" t="s">
        <v>160</v>
      </c>
      <c r="I4" s="3" t="s">
        <v>221</v>
      </c>
      <c r="J4" s="3" t="s">
        <v>217</v>
      </c>
      <c r="K4" s="3" t="s">
        <v>169</v>
      </c>
      <c r="L4" s="3" t="s">
        <v>150</v>
      </c>
      <c r="M4" s="3" t="s">
        <v>69</v>
      </c>
    </row>
    <row r="5" spans="1:13" x14ac:dyDescent="0.2">
      <c r="A5" s="15" t="s">
        <v>224</v>
      </c>
      <c r="B5" s="5">
        <v>2240181</v>
      </c>
      <c r="C5" s="5">
        <v>444426</v>
      </c>
      <c r="D5" s="5">
        <v>1330833</v>
      </c>
      <c r="E5" s="5">
        <v>324132</v>
      </c>
      <c r="F5" s="5">
        <v>1020745</v>
      </c>
      <c r="G5" s="5">
        <v>310793</v>
      </c>
      <c r="H5" s="5">
        <v>3495227</v>
      </c>
      <c r="I5" s="5">
        <v>410636</v>
      </c>
      <c r="J5" s="5">
        <v>4402722.5</v>
      </c>
      <c r="K5" s="5">
        <v>3059803</v>
      </c>
      <c r="L5" s="5">
        <v>4269801.2857142854</v>
      </c>
      <c r="M5" s="5">
        <v>693629</v>
      </c>
    </row>
    <row r="6" spans="1:13" x14ac:dyDescent="0.2">
      <c r="A6" s="15" t="s">
        <v>225</v>
      </c>
      <c r="B6" s="5">
        <v>217997</v>
      </c>
      <c r="C6" s="5">
        <v>0</v>
      </c>
      <c r="D6" s="5">
        <v>570484</v>
      </c>
      <c r="E6" s="5">
        <v>94503</v>
      </c>
      <c r="F6" s="5">
        <v>860404</v>
      </c>
      <c r="G6" s="5">
        <v>0</v>
      </c>
      <c r="H6" s="5">
        <v>0</v>
      </c>
      <c r="I6" s="5">
        <v>4765</v>
      </c>
      <c r="J6" s="5">
        <v>314577.5</v>
      </c>
      <c r="K6" s="5">
        <v>179216.5</v>
      </c>
      <c r="L6" s="5">
        <v>201580.71428571429</v>
      </c>
      <c r="M6" s="5">
        <v>935122</v>
      </c>
    </row>
    <row r="7" spans="1:13" x14ac:dyDescent="0.2">
      <c r="A7" s="15" t="s">
        <v>226</v>
      </c>
      <c r="B7" s="5">
        <v>12925055</v>
      </c>
      <c r="C7" s="5">
        <v>170476</v>
      </c>
      <c r="D7" s="5">
        <v>1924646.5</v>
      </c>
      <c r="E7" s="5">
        <v>375721</v>
      </c>
      <c r="F7" s="5">
        <v>2485471</v>
      </c>
      <c r="G7" s="5">
        <v>1317519</v>
      </c>
      <c r="H7" s="5">
        <v>3329735</v>
      </c>
      <c r="I7" s="5">
        <v>285143</v>
      </c>
      <c r="J7" s="5">
        <v>13120340.5</v>
      </c>
      <c r="K7" s="5">
        <v>1730152.5</v>
      </c>
      <c r="L7" s="5">
        <v>8912061.7142857146</v>
      </c>
      <c r="M7" s="5">
        <v>81855</v>
      </c>
    </row>
    <row r="8" spans="1:13" x14ac:dyDescent="0.2">
      <c r="A8" s="15" t="s">
        <v>227</v>
      </c>
      <c r="B8" s="5">
        <v>2056039</v>
      </c>
      <c r="C8" s="5">
        <v>307563</v>
      </c>
      <c r="D8" s="5">
        <v>1558778</v>
      </c>
      <c r="E8" s="5">
        <v>459946</v>
      </c>
      <c r="F8" s="5">
        <v>1638806</v>
      </c>
      <c r="G8" s="5">
        <v>1312009</v>
      </c>
      <c r="H8" s="5">
        <v>12398542</v>
      </c>
      <c r="I8" s="5">
        <v>422436</v>
      </c>
      <c r="J8" s="5">
        <v>5048111</v>
      </c>
      <c r="K8" s="5">
        <v>12629369.5</v>
      </c>
      <c r="L8" s="5">
        <v>3032118.7142857141</v>
      </c>
      <c r="M8" s="5">
        <v>1073352</v>
      </c>
    </row>
    <row r="9" spans="1:13" x14ac:dyDescent="0.2">
      <c r="A9" s="15" t="s">
        <v>228</v>
      </c>
      <c r="B9" s="5">
        <v>0</v>
      </c>
      <c r="C9" s="5">
        <v>0</v>
      </c>
      <c r="D9" s="5">
        <v>1666190</v>
      </c>
      <c r="E9" s="5">
        <v>0</v>
      </c>
      <c r="F9" s="5">
        <v>2933654</v>
      </c>
      <c r="G9" s="5">
        <v>0</v>
      </c>
      <c r="H9" s="5">
        <v>0</v>
      </c>
      <c r="I9" s="5">
        <v>709761</v>
      </c>
      <c r="J9" s="5">
        <v>0</v>
      </c>
      <c r="K9" s="5">
        <v>0</v>
      </c>
      <c r="L9" s="5">
        <v>0</v>
      </c>
      <c r="M9" s="5">
        <v>0</v>
      </c>
    </row>
    <row r="10" spans="1:13" x14ac:dyDescent="0.2">
      <c r="A10" s="15" t="s">
        <v>229</v>
      </c>
      <c r="B10" s="5">
        <v>15443409</v>
      </c>
      <c r="C10" s="5">
        <v>3108724</v>
      </c>
      <c r="D10" s="5">
        <v>9623142</v>
      </c>
      <c r="E10" s="5">
        <v>2253161</v>
      </c>
      <c r="F10" s="5">
        <v>6816834</v>
      </c>
      <c r="G10" s="5">
        <v>5943276</v>
      </c>
      <c r="H10" s="5">
        <v>7340721</v>
      </c>
      <c r="I10" s="5">
        <v>1645945</v>
      </c>
      <c r="J10" s="5">
        <v>19280513</v>
      </c>
      <c r="K10" s="5">
        <v>4907382.5</v>
      </c>
      <c r="L10" s="5">
        <v>10142853.142857144</v>
      </c>
      <c r="M10" s="5">
        <v>1819135</v>
      </c>
    </row>
    <row r="11" spans="1:13" x14ac:dyDescent="0.2">
      <c r="A11" s="15" t="s">
        <v>230</v>
      </c>
      <c r="B11" s="5">
        <v>1625729</v>
      </c>
      <c r="C11" s="5">
        <v>0</v>
      </c>
      <c r="D11" s="5">
        <v>226007.5</v>
      </c>
      <c r="E11" s="5">
        <v>103610</v>
      </c>
      <c r="F11" s="5">
        <v>0</v>
      </c>
      <c r="G11" s="5">
        <v>0</v>
      </c>
      <c r="H11" s="5">
        <v>0</v>
      </c>
      <c r="I11" s="5">
        <v>41389</v>
      </c>
      <c r="J11" s="5">
        <v>3485098.5</v>
      </c>
      <c r="K11" s="5">
        <v>30930.5</v>
      </c>
      <c r="L11" s="5">
        <v>385018.14285714284</v>
      </c>
      <c r="M11" s="5">
        <v>0</v>
      </c>
    </row>
    <row r="12" spans="1:13" x14ac:dyDescent="0.2">
      <c r="A12" s="16" t="s">
        <v>237</v>
      </c>
      <c r="B12" s="3">
        <f>SUM(B5:B11)</f>
        <v>34508410</v>
      </c>
      <c r="C12" s="3">
        <f t="shared" ref="C12:M12" si="0">SUM(C5:C11)</f>
        <v>4031189</v>
      </c>
      <c r="D12" s="3">
        <f t="shared" si="0"/>
        <v>16900081</v>
      </c>
      <c r="E12" s="3">
        <f t="shared" si="0"/>
        <v>3611073</v>
      </c>
      <c r="F12" s="3">
        <f t="shared" si="0"/>
        <v>15755914</v>
      </c>
      <c r="G12" s="3">
        <f t="shared" si="0"/>
        <v>8883597</v>
      </c>
      <c r="H12" s="3">
        <f t="shared" si="0"/>
        <v>26564225</v>
      </c>
      <c r="I12" s="3">
        <f t="shared" si="0"/>
        <v>3520075</v>
      </c>
      <c r="J12" s="3">
        <f t="shared" si="0"/>
        <v>45651363</v>
      </c>
      <c r="K12" s="3">
        <f t="shared" si="0"/>
        <v>22536854.5</v>
      </c>
      <c r="L12" s="3">
        <f t="shared" si="0"/>
        <v>26943433.714285716</v>
      </c>
      <c r="M12" s="3">
        <f t="shared" si="0"/>
        <v>4603093</v>
      </c>
    </row>
    <row r="13" spans="1:13" x14ac:dyDescent="0.2">
      <c r="A13" s="15" t="s">
        <v>231</v>
      </c>
      <c r="B13" s="5">
        <v>0</v>
      </c>
      <c r="C13" s="5">
        <v>5326733</v>
      </c>
      <c r="D13" s="5">
        <v>28158.5</v>
      </c>
      <c r="E13" s="5">
        <v>20623</v>
      </c>
      <c r="F13" s="5">
        <v>2958374</v>
      </c>
      <c r="G13" s="5">
        <v>8285020</v>
      </c>
      <c r="H13" s="5">
        <v>3367054</v>
      </c>
      <c r="I13" s="5">
        <v>0</v>
      </c>
      <c r="J13" s="5">
        <v>286355.5</v>
      </c>
      <c r="K13" s="5">
        <v>3002832.5</v>
      </c>
      <c r="L13" s="5">
        <v>2152833.1428571427</v>
      </c>
      <c r="M13" s="5">
        <v>750285</v>
      </c>
    </row>
    <row r="14" spans="1:13" x14ac:dyDescent="0.2">
      <c r="A14" s="15" t="s">
        <v>232</v>
      </c>
      <c r="B14" s="5">
        <v>2510813</v>
      </c>
      <c r="C14" s="5">
        <v>244802</v>
      </c>
      <c r="D14" s="5">
        <v>5845558</v>
      </c>
      <c r="E14" s="5">
        <v>146054</v>
      </c>
      <c r="F14" s="5">
        <v>2475981</v>
      </c>
      <c r="G14" s="5">
        <v>411616</v>
      </c>
      <c r="H14" s="5">
        <v>377504</v>
      </c>
      <c r="I14" s="5">
        <v>180726</v>
      </c>
      <c r="J14" s="5">
        <v>2125044.5</v>
      </c>
      <c r="K14" s="5">
        <v>634490</v>
      </c>
      <c r="L14" s="5">
        <v>2026853.142857143</v>
      </c>
      <c r="M14" s="5">
        <v>672858</v>
      </c>
    </row>
    <row r="15" spans="1:13" x14ac:dyDescent="0.2">
      <c r="A15" s="15" t="s">
        <v>233</v>
      </c>
      <c r="B15" s="5">
        <v>999384</v>
      </c>
      <c r="C15" s="5">
        <v>101472</v>
      </c>
      <c r="D15" s="5">
        <v>402736.5</v>
      </c>
      <c r="E15" s="5">
        <v>37903</v>
      </c>
      <c r="F15" s="5">
        <v>153919</v>
      </c>
      <c r="G15" s="5">
        <v>178580</v>
      </c>
      <c r="H15" s="5">
        <v>832066</v>
      </c>
      <c r="I15" s="5">
        <v>117258</v>
      </c>
      <c r="J15" s="5">
        <v>7401431.5</v>
      </c>
      <c r="K15" s="5">
        <v>837527</v>
      </c>
      <c r="L15" s="5">
        <v>1122357</v>
      </c>
      <c r="M15" s="5">
        <v>0</v>
      </c>
    </row>
    <row r="16" spans="1:13" x14ac:dyDescent="0.2">
      <c r="A16" s="15" t="s">
        <v>234</v>
      </c>
      <c r="B16" s="5">
        <v>2743095</v>
      </c>
      <c r="C16" s="5">
        <v>149950</v>
      </c>
      <c r="D16" s="5">
        <v>484141</v>
      </c>
      <c r="E16" s="5">
        <v>24743</v>
      </c>
      <c r="F16" s="5">
        <v>197497</v>
      </c>
      <c r="G16" s="5">
        <v>237332</v>
      </c>
      <c r="H16" s="5">
        <v>130260</v>
      </c>
      <c r="I16" s="5">
        <v>3053</v>
      </c>
      <c r="J16" s="5">
        <v>907704.5</v>
      </c>
      <c r="K16" s="5">
        <v>132139</v>
      </c>
      <c r="L16" s="5">
        <v>4164066.5714285714</v>
      </c>
      <c r="M16" s="5">
        <v>4148282</v>
      </c>
    </row>
    <row r="17" spans="1:13" x14ac:dyDescent="0.2">
      <c r="A17" s="16" t="s">
        <v>238</v>
      </c>
      <c r="B17" s="3">
        <f>SUM(B13:B16)</f>
        <v>6253292</v>
      </c>
      <c r="C17" s="3">
        <f t="shared" ref="C17:M17" si="1">SUM(C13:C16)</f>
        <v>5822957</v>
      </c>
      <c r="D17" s="3">
        <f t="shared" si="1"/>
        <v>6760594</v>
      </c>
      <c r="E17" s="3">
        <f t="shared" si="1"/>
        <v>229323</v>
      </c>
      <c r="F17" s="3">
        <f t="shared" si="1"/>
        <v>5785771</v>
      </c>
      <c r="G17" s="3">
        <f t="shared" si="1"/>
        <v>9112548</v>
      </c>
      <c r="H17" s="3">
        <f t="shared" si="1"/>
        <v>4706884</v>
      </c>
      <c r="I17" s="3">
        <f t="shared" si="1"/>
        <v>301037</v>
      </c>
      <c r="J17" s="3">
        <f t="shared" si="1"/>
        <v>10720536</v>
      </c>
      <c r="K17" s="3">
        <f t="shared" si="1"/>
        <v>4606988.5</v>
      </c>
      <c r="L17" s="3">
        <f t="shared" si="1"/>
        <v>9466109.8571428563</v>
      </c>
      <c r="M17" s="3">
        <f t="shared" si="1"/>
        <v>5571425</v>
      </c>
    </row>
    <row r="18" spans="1:13" x14ac:dyDescent="0.2">
      <c r="A18" s="16" t="s">
        <v>2</v>
      </c>
      <c r="B18" s="3">
        <f>+B12+B17</f>
        <v>40761702</v>
      </c>
      <c r="C18" s="3">
        <f t="shared" ref="C18:M18" si="2">+C12+C17</f>
        <v>9854146</v>
      </c>
      <c r="D18" s="3">
        <f t="shared" si="2"/>
        <v>23660675</v>
      </c>
      <c r="E18" s="3">
        <f t="shared" si="2"/>
        <v>3840396</v>
      </c>
      <c r="F18" s="3">
        <f t="shared" si="2"/>
        <v>21541685</v>
      </c>
      <c r="G18" s="3">
        <f t="shared" si="2"/>
        <v>17996145</v>
      </c>
      <c r="H18" s="3">
        <f t="shared" si="2"/>
        <v>31271109</v>
      </c>
      <c r="I18" s="3">
        <f t="shared" si="2"/>
        <v>3821112</v>
      </c>
      <c r="J18" s="3">
        <f t="shared" si="2"/>
        <v>56371899</v>
      </c>
      <c r="K18" s="3">
        <f t="shared" si="2"/>
        <v>27143843</v>
      </c>
      <c r="L18" s="3">
        <f t="shared" si="2"/>
        <v>36409543.571428575</v>
      </c>
      <c r="M18" s="3">
        <f t="shared" si="2"/>
        <v>10174518</v>
      </c>
    </row>
    <row r="19" spans="1:13" x14ac:dyDescent="0.2">
      <c r="A19" s="15" t="s">
        <v>235</v>
      </c>
      <c r="B19" s="5">
        <v>14396</v>
      </c>
      <c r="C19" s="5">
        <v>1236</v>
      </c>
      <c r="D19" s="5">
        <v>3850</v>
      </c>
      <c r="E19" s="5">
        <v>1236</v>
      </c>
      <c r="F19" s="5">
        <v>1086</v>
      </c>
      <c r="G19" s="5">
        <v>3125</v>
      </c>
      <c r="H19" s="5">
        <v>1600</v>
      </c>
      <c r="I19" s="5">
        <v>569</v>
      </c>
      <c r="J19" s="5">
        <v>68763</v>
      </c>
      <c r="K19" s="5">
        <v>3439</v>
      </c>
      <c r="L19" s="5">
        <v>15474</v>
      </c>
      <c r="M19" s="5">
        <v>338</v>
      </c>
    </row>
    <row r="20" spans="1:13" x14ac:dyDescent="0.2">
      <c r="A20" s="15" t="s">
        <v>236</v>
      </c>
      <c r="B20" s="5">
        <v>6</v>
      </c>
      <c r="C20" s="5">
        <v>3</v>
      </c>
      <c r="D20" s="5">
        <v>5</v>
      </c>
      <c r="E20" s="5">
        <v>2</v>
      </c>
      <c r="F20" s="5">
        <v>1</v>
      </c>
      <c r="G20" s="5">
        <v>3</v>
      </c>
      <c r="H20" s="5">
        <v>2</v>
      </c>
      <c r="I20" s="5">
        <v>15</v>
      </c>
      <c r="J20" s="5">
        <v>45</v>
      </c>
      <c r="K20" s="5">
        <v>34</v>
      </c>
      <c r="L20" s="5">
        <v>327</v>
      </c>
      <c r="M20" s="5">
        <v>2</v>
      </c>
    </row>
    <row r="22" spans="1:13" x14ac:dyDescent="0.2">
      <c r="A22" s="119" t="s">
        <v>251</v>
      </c>
      <c r="B22" s="119"/>
      <c r="C22" s="119"/>
      <c r="D22" s="119"/>
      <c r="E22" s="119"/>
      <c r="F22" s="119"/>
      <c r="G22" s="119"/>
      <c r="H22" s="119"/>
      <c r="I22" s="119"/>
      <c r="J22" s="119"/>
      <c r="K22" s="119"/>
      <c r="L22" s="119"/>
      <c r="M22" s="119"/>
    </row>
    <row r="23" spans="1:13" x14ac:dyDescent="0.2">
      <c r="A23" s="8" t="s">
        <v>252</v>
      </c>
      <c r="B23" s="9">
        <f t="shared" ref="B23:B36" si="3">+B5/$B$18</f>
        <v>5.4957984826050688E-2</v>
      </c>
      <c r="C23" s="9">
        <f>+C5/$C$18</f>
        <v>4.5100407483307028E-2</v>
      </c>
      <c r="D23" s="9">
        <f>+D5/$D$18</f>
        <v>5.6246620183067475E-2</v>
      </c>
      <c r="E23" s="9">
        <f>+E5/$E$18</f>
        <v>8.4400671180784481E-2</v>
      </c>
      <c r="F23" s="9">
        <f>+F5/$F$18</f>
        <v>4.7384640523710192E-2</v>
      </c>
      <c r="G23" s="9">
        <f>+G5/$G$18</f>
        <v>1.7269976431063431E-2</v>
      </c>
      <c r="H23" s="9">
        <f>+H5/$H$18</f>
        <v>0.11177176351500677</v>
      </c>
      <c r="I23" s="9">
        <f>+I5/$I$18</f>
        <v>0.10746505205814433</v>
      </c>
      <c r="J23" s="9">
        <f>+J5/$J$18</f>
        <v>7.8101369265562617E-2</v>
      </c>
      <c r="K23" s="9">
        <f>+K5/$K$18</f>
        <v>0.11272548990207466</v>
      </c>
      <c r="L23" s="9">
        <f>+L5/$L$18</f>
        <v>0.11727148617882975</v>
      </c>
      <c r="M23" s="9">
        <f>+M5/$M$18</f>
        <v>6.8173155720988449E-2</v>
      </c>
    </row>
    <row r="24" spans="1:13" x14ac:dyDescent="0.2">
      <c r="A24" s="10" t="s">
        <v>253</v>
      </c>
      <c r="B24" s="9">
        <f t="shared" si="3"/>
        <v>5.3480838459591309E-3</v>
      </c>
      <c r="C24" s="9">
        <f t="shared" ref="C24:C36" si="4">+C6/$C$18</f>
        <v>0</v>
      </c>
      <c r="D24" s="9">
        <f t="shared" ref="D24:D36" si="5">+D6/$D$18</f>
        <v>2.4111061920253755E-2</v>
      </c>
      <c r="E24" s="9">
        <f t="shared" ref="E24:E36" si="6">+E6/$E$18</f>
        <v>2.4607618589332976E-2</v>
      </c>
      <c r="F24" s="9">
        <f t="shared" ref="F24:F36" si="7">+F6/$F$18</f>
        <v>3.99413509203203E-2</v>
      </c>
      <c r="G24" s="9">
        <f t="shared" ref="G24:G36" si="8">+G6/$G$18</f>
        <v>0</v>
      </c>
      <c r="H24" s="9">
        <f t="shared" ref="H24:H36" si="9">+H6/$H$18</f>
        <v>0</v>
      </c>
      <c r="I24" s="9">
        <f t="shared" ref="I24:I36" si="10">+I6/$I$18</f>
        <v>1.2470191923188852E-3</v>
      </c>
      <c r="J24" s="9">
        <f t="shared" ref="J24:J36" si="11">+J6/$J$18</f>
        <v>5.5803956506769448E-3</v>
      </c>
      <c r="K24" s="9">
        <f t="shared" ref="K24:K36" si="12">+K6/$K$18</f>
        <v>6.602473349112725E-3</v>
      </c>
      <c r="L24" s="9">
        <f t="shared" ref="L24:L36" si="13">+L6/$L$18</f>
        <v>5.5364801234119125E-3</v>
      </c>
      <c r="M24" s="9">
        <f t="shared" ref="M24:M36" si="14">+M6/$M$18</f>
        <v>9.1908235849599951E-2</v>
      </c>
    </row>
    <row r="25" spans="1:13" x14ac:dyDescent="0.2">
      <c r="A25" s="10" t="s">
        <v>254</v>
      </c>
      <c r="B25" s="9">
        <f t="shared" si="3"/>
        <v>0.31708820696446877</v>
      </c>
      <c r="C25" s="9">
        <f t="shared" si="4"/>
        <v>1.7299926345722905E-2</v>
      </c>
      <c r="D25" s="9">
        <f t="shared" si="5"/>
        <v>8.1343685249892494E-2</v>
      </c>
      <c r="E25" s="9">
        <f t="shared" si="6"/>
        <v>9.7833921293533271E-2</v>
      </c>
      <c r="F25" s="9">
        <f t="shared" si="7"/>
        <v>0.11537960006378331</v>
      </c>
      <c r="G25" s="9">
        <f t="shared" si="8"/>
        <v>7.3211179394253603E-2</v>
      </c>
      <c r="H25" s="9">
        <f t="shared" si="9"/>
        <v>0.10647959431179752</v>
      </c>
      <c r="I25" s="9">
        <f t="shared" si="10"/>
        <v>7.4623041669545406E-2</v>
      </c>
      <c r="J25" s="9">
        <f t="shared" si="11"/>
        <v>0.23274611522311853</v>
      </c>
      <c r="K25" s="9">
        <f t="shared" si="12"/>
        <v>6.3740145417139349E-2</v>
      </c>
      <c r="L25" s="9">
        <f t="shared" si="13"/>
        <v>0.24477268430465079</v>
      </c>
      <c r="M25" s="9">
        <f t="shared" si="14"/>
        <v>8.0450985491401159E-3</v>
      </c>
    </row>
    <row r="26" spans="1:13" x14ac:dyDescent="0.2">
      <c r="A26" s="10" t="s">
        <v>255</v>
      </c>
      <c r="B26" s="9">
        <f t="shared" si="3"/>
        <v>5.044046001808266E-2</v>
      </c>
      <c r="C26" s="9">
        <f t="shared" si="4"/>
        <v>3.1211532688880397E-2</v>
      </c>
      <c r="D26" s="9">
        <f t="shared" si="5"/>
        <v>6.5880538065799049E-2</v>
      </c>
      <c r="E26" s="9">
        <f t="shared" si="6"/>
        <v>0.11976525337491238</v>
      </c>
      <c r="F26" s="9">
        <f t="shared" si="7"/>
        <v>7.6076035834708386E-2</v>
      </c>
      <c r="G26" s="9">
        <f t="shared" si="8"/>
        <v>7.2905002710302674E-2</v>
      </c>
      <c r="H26" s="9">
        <f t="shared" si="9"/>
        <v>0.39648552278718352</v>
      </c>
      <c r="I26" s="9">
        <f t="shared" si="10"/>
        <v>0.11055315834762237</v>
      </c>
      <c r="J26" s="9">
        <f t="shared" si="11"/>
        <v>8.955013206136625E-2</v>
      </c>
      <c r="K26" s="9">
        <f t="shared" si="12"/>
        <v>0.46527566122453629</v>
      </c>
      <c r="L26" s="9">
        <f t="shared" si="13"/>
        <v>8.3278130315950702E-2</v>
      </c>
      <c r="M26" s="9">
        <f t="shared" si="14"/>
        <v>0.10549413741270103</v>
      </c>
    </row>
    <row r="27" spans="1:13" x14ac:dyDescent="0.2">
      <c r="A27" s="10" t="s">
        <v>256</v>
      </c>
      <c r="B27" s="9">
        <f t="shared" si="3"/>
        <v>0</v>
      </c>
      <c r="C27" s="9">
        <f t="shared" si="4"/>
        <v>0</v>
      </c>
      <c r="D27" s="9">
        <f t="shared" si="5"/>
        <v>7.042022258452052E-2</v>
      </c>
      <c r="E27" s="9">
        <f t="shared" si="6"/>
        <v>0</v>
      </c>
      <c r="F27" s="9">
        <f t="shared" si="7"/>
        <v>0.13618498274392185</v>
      </c>
      <c r="G27" s="9">
        <f t="shared" si="8"/>
        <v>0</v>
      </c>
      <c r="H27" s="9">
        <f t="shared" si="9"/>
        <v>0</v>
      </c>
      <c r="I27" s="9">
        <f t="shared" si="10"/>
        <v>0.18574723797679837</v>
      </c>
      <c r="J27" s="9">
        <f t="shared" si="11"/>
        <v>0</v>
      </c>
      <c r="K27" s="9">
        <f t="shared" si="12"/>
        <v>0</v>
      </c>
      <c r="L27" s="9">
        <f t="shared" si="13"/>
        <v>0</v>
      </c>
      <c r="M27" s="9">
        <f t="shared" si="14"/>
        <v>0</v>
      </c>
    </row>
    <row r="28" spans="1:13" x14ac:dyDescent="0.2">
      <c r="A28" s="10" t="s">
        <v>257</v>
      </c>
      <c r="B28" s="9">
        <f t="shared" si="3"/>
        <v>0.37887056335380698</v>
      </c>
      <c r="C28" s="9">
        <f t="shared" si="4"/>
        <v>0.31547371025353188</v>
      </c>
      <c r="D28" s="9">
        <f t="shared" si="5"/>
        <v>0.4067146013374513</v>
      </c>
      <c r="E28" s="9">
        <f t="shared" si="6"/>
        <v>0.58670017362792792</v>
      </c>
      <c r="F28" s="9">
        <f t="shared" si="7"/>
        <v>0.31644850437651467</v>
      </c>
      <c r="G28" s="9">
        <f t="shared" si="8"/>
        <v>0.3302527291261545</v>
      </c>
      <c r="H28" s="9">
        <f t="shared" si="9"/>
        <v>0.2347445049038715</v>
      </c>
      <c r="I28" s="9">
        <f t="shared" si="10"/>
        <v>0.43075026327414639</v>
      </c>
      <c r="J28" s="9">
        <f t="shared" si="11"/>
        <v>0.34202347875490235</v>
      </c>
      <c r="K28" s="9">
        <f t="shared" si="12"/>
        <v>0.18079173608541724</v>
      </c>
      <c r="L28" s="9">
        <f t="shared" si="13"/>
        <v>0.27857677267936087</v>
      </c>
      <c r="M28" s="9">
        <f t="shared" si="14"/>
        <v>0.17879323620047652</v>
      </c>
    </row>
    <row r="29" spans="1:13" x14ac:dyDescent="0.2">
      <c r="A29" s="10" t="s">
        <v>258</v>
      </c>
      <c r="B29" s="9">
        <f t="shared" si="3"/>
        <v>3.9883736945037281E-2</v>
      </c>
      <c r="C29" s="9">
        <f t="shared" si="4"/>
        <v>0</v>
      </c>
      <c r="D29" s="9">
        <f t="shared" si="5"/>
        <v>9.5520309543155463E-3</v>
      </c>
      <c r="E29" s="9">
        <f t="shared" si="6"/>
        <v>2.6978988625131366E-2</v>
      </c>
      <c r="F29" s="9">
        <f t="shared" si="7"/>
        <v>0</v>
      </c>
      <c r="G29" s="9">
        <f t="shared" si="8"/>
        <v>0</v>
      </c>
      <c r="H29" s="9">
        <f t="shared" si="9"/>
        <v>0</v>
      </c>
      <c r="I29" s="9">
        <f t="shared" si="10"/>
        <v>1.0831663662305632E-2</v>
      </c>
      <c r="J29" s="9">
        <f t="shared" si="11"/>
        <v>6.1823329740940604E-2</v>
      </c>
      <c r="K29" s="9">
        <f t="shared" si="12"/>
        <v>1.1395033488809966E-3</v>
      </c>
      <c r="L29" s="9">
        <f t="shared" si="13"/>
        <v>1.0574648981847595E-2</v>
      </c>
      <c r="M29" s="9">
        <f t="shared" si="14"/>
        <v>0</v>
      </c>
    </row>
    <row r="30" spans="1:13" x14ac:dyDescent="0.2">
      <c r="A30" s="10" t="s">
        <v>259</v>
      </c>
      <c r="B30" s="9">
        <f t="shared" si="3"/>
        <v>0.84658903595340551</v>
      </c>
      <c r="C30" s="9">
        <f t="shared" si="4"/>
        <v>0.40908557677144219</v>
      </c>
      <c r="D30" s="9">
        <f t="shared" si="5"/>
        <v>0.71426876029530006</v>
      </c>
      <c r="E30" s="9">
        <f t="shared" si="6"/>
        <v>0.94028662669162244</v>
      </c>
      <c r="F30" s="9">
        <f t="shared" si="7"/>
        <v>0.7314151144629587</v>
      </c>
      <c r="G30" s="9">
        <f t="shared" si="8"/>
        <v>0.49363888766177422</v>
      </c>
      <c r="H30" s="9">
        <f t="shared" si="9"/>
        <v>0.84948138551785934</v>
      </c>
      <c r="I30" s="9">
        <f t="shared" si="10"/>
        <v>0.92121743618088137</v>
      </c>
      <c r="J30" s="9">
        <f t="shared" si="11"/>
        <v>0.80982482069656725</v>
      </c>
      <c r="K30" s="9">
        <f t="shared" si="12"/>
        <v>0.83027500932716125</v>
      </c>
      <c r="L30" s="9">
        <f t="shared" si="13"/>
        <v>0.7400102025840517</v>
      </c>
      <c r="M30" s="9">
        <f t="shared" si="14"/>
        <v>0.4524138637329061</v>
      </c>
    </row>
    <row r="31" spans="1:13" x14ac:dyDescent="0.2">
      <c r="A31" s="11" t="s">
        <v>260</v>
      </c>
      <c r="B31" s="12">
        <f t="shared" si="3"/>
        <v>0</v>
      </c>
      <c r="C31" s="12">
        <f t="shared" si="4"/>
        <v>0.54055754806149614</v>
      </c>
      <c r="D31" s="12">
        <f t="shared" si="5"/>
        <v>1.1900970703498527E-3</v>
      </c>
      <c r="E31" s="12">
        <f t="shared" si="6"/>
        <v>5.3700191334435307E-3</v>
      </c>
      <c r="F31" s="12">
        <f t="shared" si="7"/>
        <v>0.13733252528759937</v>
      </c>
      <c r="G31" s="12">
        <f t="shared" si="8"/>
        <v>0.4603774864005597</v>
      </c>
      <c r="H31" s="12">
        <f t="shared" si="9"/>
        <v>0.10767299618315423</v>
      </c>
      <c r="I31" s="12">
        <f t="shared" si="10"/>
        <v>0</v>
      </c>
      <c r="J31" s="12">
        <f t="shared" si="11"/>
        <v>5.0797561387811328E-3</v>
      </c>
      <c r="K31" s="12">
        <f t="shared" si="12"/>
        <v>0.11062665297614638</v>
      </c>
      <c r="L31" s="12">
        <f t="shared" si="13"/>
        <v>5.912826505593774E-2</v>
      </c>
      <c r="M31" s="12">
        <f t="shared" si="14"/>
        <v>7.374157675085935E-2</v>
      </c>
    </row>
    <row r="32" spans="1:13" x14ac:dyDescent="0.2">
      <c r="A32" s="10" t="s">
        <v>261</v>
      </c>
      <c r="B32" s="9">
        <f t="shared" si="3"/>
        <v>6.1597354300858193E-2</v>
      </c>
      <c r="C32" s="9">
        <f t="shared" si="4"/>
        <v>2.4842538358981082E-2</v>
      </c>
      <c r="D32" s="9">
        <f t="shared" si="5"/>
        <v>0.24705795586981352</v>
      </c>
      <c r="E32" s="9">
        <f t="shared" si="6"/>
        <v>3.8030973889151012E-2</v>
      </c>
      <c r="F32" s="9">
        <f t="shared" si="7"/>
        <v>0.1149390588526385</v>
      </c>
      <c r="G32" s="9">
        <f t="shared" si="8"/>
        <v>2.2872454072802813E-2</v>
      </c>
      <c r="H32" s="9">
        <f t="shared" si="9"/>
        <v>1.2071973526746365E-2</v>
      </c>
      <c r="I32" s="9">
        <f t="shared" si="10"/>
        <v>4.729670315866167E-2</v>
      </c>
      <c r="J32" s="9">
        <f t="shared" si="11"/>
        <v>3.7696876239702339E-2</v>
      </c>
      <c r="K32" s="9">
        <f t="shared" si="12"/>
        <v>2.3375098360243242E-2</v>
      </c>
      <c r="L32" s="9">
        <f t="shared" si="13"/>
        <v>5.5668183230060106E-2</v>
      </c>
      <c r="M32" s="9">
        <f t="shared" si="14"/>
        <v>6.613168309299762E-2</v>
      </c>
    </row>
    <row r="33" spans="1:13" x14ac:dyDescent="0.2">
      <c r="A33" s="10" t="s">
        <v>262</v>
      </c>
      <c r="B33" s="9">
        <f t="shared" si="3"/>
        <v>2.4517720089313248E-2</v>
      </c>
      <c r="C33" s="9">
        <f t="shared" si="4"/>
        <v>1.0297391575079159E-2</v>
      </c>
      <c r="D33" s="9">
        <f t="shared" si="5"/>
        <v>1.7021344488270095E-2</v>
      </c>
      <c r="E33" s="9">
        <f t="shared" si="6"/>
        <v>9.8695551187950401E-3</v>
      </c>
      <c r="F33" s="9">
        <f t="shared" si="7"/>
        <v>7.1451699344781986E-3</v>
      </c>
      <c r="G33" s="9">
        <f t="shared" si="8"/>
        <v>9.9232363375600721E-3</v>
      </c>
      <c r="H33" s="9">
        <f t="shared" si="9"/>
        <v>2.6608138521726235E-2</v>
      </c>
      <c r="I33" s="9">
        <f t="shared" si="10"/>
        <v>3.0686878584035224E-2</v>
      </c>
      <c r="J33" s="9">
        <f t="shared" si="11"/>
        <v>0.13129647273369308</v>
      </c>
      <c r="K33" s="9">
        <f t="shared" si="12"/>
        <v>3.0855137203674513E-2</v>
      </c>
      <c r="L33" s="9">
        <f t="shared" si="13"/>
        <v>3.0825901395829084E-2</v>
      </c>
      <c r="M33" s="9">
        <f t="shared" si="14"/>
        <v>0</v>
      </c>
    </row>
    <row r="34" spans="1:13" x14ac:dyDescent="0.2">
      <c r="A34" s="10" t="s">
        <v>263</v>
      </c>
      <c r="B34" s="9">
        <f t="shared" si="3"/>
        <v>6.729588965642308E-2</v>
      </c>
      <c r="C34" s="9">
        <f t="shared" si="4"/>
        <v>1.5216945233001419E-2</v>
      </c>
      <c r="D34" s="9">
        <f t="shared" si="5"/>
        <v>2.046184227626642E-2</v>
      </c>
      <c r="E34" s="9">
        <f t="shared" si="6"/>
        <v>6.4428251669879878E-3</v>
      </c>
      <c r="F34" s="9">
        <f t="shared" si="7"/>
        <v>9.168131462325254E-3</v>
      </c>
      <c r="G34" s="9">
        <f t="shared" si="8"/>
        <v>1.3187935527303209E-2</v>
      </c>
      <c r="H34" s="9">
        <f t="shared" si="9"/>
        <v>4.165506250513853E-3</v>
      </c>
      <c r="I34" s="9">
        <f t="shared" si="10"/>
        <v>7.9898207642173271E-4</v>
      </c>
      <c r="J34" s="9">
        <f t="shared" si="11"/>
        <v>1.6102074191256179E-2</v>
      </c>
      <c r="K34" s="9">
        <f t="shared" si="12"/>
        <v>4.8681021327746403E-3</v>
      </c>
      <c r="L34" s="9">
        <f t="shared" si="13"/>
        <v>0.11436744773412134</v>
      </c>
      <c r="M34" s="9">
        <f t="shared" si="14"/>
        <v>0.40771287642323695</v>
      </c>
    </row>
    <row r="35" spans="1:13" x14ac:dyDescent="0.2">
      <c r="A35" s="11" t="s">
        <v>264</v>
      </c>
      <c r="B35" s="12">
        <f t="shared" si="3"/>
        <v>0.15341096404659452</v>
      </c>
      <c r="C35" s="12">
        <f t="shared" si="4"/>
        <v>0.59091442322855781</v>
      </c>
      <c r="D35" s="12">
        <f t="shared" si="5"/>
        <v>0.28573123970469988</v>
      </c>
      <c r="E35" s="12">
        <f t="shared" si="6"/>
        <v>5.9713373308377574E-2</v>
      </c>
      <c r="F35" s="12">
        <f t="shared" si="7"/>
        <v>0.2685848855370413</v>
      </c>
      <c r="G35" s="12">
        <f t="shared" si="8"/>
        <v>0.50636111233822578</v>
      </c>
      <c r="H35" s="12">
        <f t="shared" si="9"/>
        <v>0.15051861448214068</v>
      </c>
      <c r="I35" s="12">
        <f t="shared" si="10"/>
        <v>7.878256381911862E-2</v>
      </c>
      <c r="J35" s="12">
        <f t="shared" si="11"/>
        <v>0.19017517930343272</v>
      </c>
      <c r="K35" s="12">
        <f t="shared" si="12"/>
        <v>0.16972499067283878</v>
      </c>
      <c r="L35" s="12">
        <f t="shared" si="13"/>
        <v>0.25998979741594824</v>
      </c>
      <c r="M35" s="12">
        <f t="shared" si="14"/>
        <v>0.54758613626709396</v>
      </c>
    </row>
    <row r="36" spans="1:13" x14ac:dyDescent="0.2">
      <c r="A36" s="13" t="s">
        <v>2</v>
      </c>
      <c r="B36" s="12">
        <f t="shared" si="3"/>
        <v>1</v>
      </c>
      <c r="C36" s="12">
        <f t="shared" si="4"/>
        <v>1</v>
      </c>
      <c r="D36" s="12">
        <f t="shared" si="5"/>
        <v>1</v>
      </c>
      <c r="E36" s="12">
        <f t="shared" si="6"/>
        <v>1</v>
      </c>
      <c r="F36" s="12">
        <f t="shared" si="7"/>
        <v>1</v>
      </c>
      <c r="G36" s="12">
        <f t="shared" si="8"/>
        <v>1</v>
      </c>
      <c r="H36" s="12">
        <f t="shared" si="9"/>
        <v>1</v>
      </c>
      <c r="I36" s="12">
        <f t="shared" si="10"/>
        <v>1</v>
      </c>
      <c r="J36" s="12">
        <f t="shared" si="11"/>
        <v>1</v>
      </c>
      <c r="K36" s="12">
        <f t="shared" si="12"/>
        <v>1</v>
      </c>
      <c r="L36" s="12">
        <f t="shared" si="13"/>
        <v>1</v>
      </c>
      <c r="M36" s="12">
        <f t="shared" si="14"/>
        <v>1</v>
      </c>
    </row>
  </sheetData>
  <mergeCells count="3">
    <mergeCell ref="A1:M1"/>
    <mergeCell ref="A2:M2"/>
    <mergeCell ref="A22:M2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6"/>
  <sheetViews>
    <sheetView workbookViewId="0">
      <selection activeCell="A17" sqref="A17:A18"/>
    </sheetView>
  </sheetViews>
  <sheetFormatPr baseColWidth="10" defaultRowHeight="12.75" x14ac:dyDescent="0.2"/>
  <cols>
    <col min="1" max="1" width="27.28515625" style="20" bestFit="1" customWidth="1"/>
    <col min="2" max="16384" width="11.42578125" style="1"/>
  </cols>
  <sheetData>
    <row r="1" spans="1:6" ht="15" x14ac:dyDescent="0.2">
      <c r="A1" s="120" t="s">
        <v>274</v>
      </c>
      <c r="B1" s="120"/>
      <c r="C1" s="120"/>
      <c r="D1" s="120"/>
      <c r="E1" s="120"/>
      <c r="F1" s="120"/>
    </row>
    <row r="2" spans="1:6" ht="15" x14ac:dyDescent="0.2">
      <c r="A2" s="121" t="s">
        <v>266</v>
      </c>
      <c r="B2" s="121"/>
      <c r="C2" s="121"/>
      <c r="D2" s="121"/>
      <c r="E2" s="121"/>
      <c r="F2" s="121"/>
    </row>
    <row r="3" spans="1:6" x14ac:dyDescent="0.2">
      <c r="A3" s="7" t="s">
        <v>239</v>
      </c>
      <c r="B3" s="7" t="s">
        <v>96</v>
      </c>
      <c r="C3" s="7" t="s">
        <v>96</v>
      </c>
      <c r="D3" s="7" t="s">
        <v>275</v>
      </c>
      <c r="E3" s="7" t="s">
        <v>96</v>
      </c>
      <c r="F3" s="7" t="s">
        <v>96</v>
      </c>
    </row>
    <row r="4" spans="1:6" x14ac:dyDescent="0.2">
      <c r="A4" s="3" t="s">
        <v>240</v>
      </c>
      <c r="B4" s="7" t="s">
        <v>102</v>
      </c>
      <c r="C4" s="7" t="s">
        <v>100</v>
      </c>
      <c r="D4" s="7" t="s">
        <v>5</v>
      </c>
      <c r="E4" s="7" t="s">
        <v>101</v>
      </c>
      <c r="F4" s="7" t="s">
        <v>99</v>
      </c>
    </row>
    <row r="5" spans="1:6" x14ac:dyDescent="0.2">
      <c r="A5" s="18" t="s">
        <v>224</v>
      </c>
      <c r="B5" s="19">
        <v>1007501</v>
      </c>
      <c r="C5" s="19">
        <v>1006983</v>
      </c>
      <c r="D5" s="19">
        <v>133920</v>
      </c>
      <c r="E5" s="19">
        <v>1006974</v>
      </c>
      <c r="F5" s="19">
        <v>1007341</v>
      </c>
    </row>
    <row r="6" spans="1:6" x14ac:dyDescent="0.2">
      <c r="A6" s="18" t="s">
        <v>225</v>
      </c>
      <c r="B6" s="19">
        <v>31801</v>
      </c>
      <c r="C6" s="19">
        <v>31784</v>
      </c>
      <c r="D6" s="19">
        <v>31761</v>
      </c>
      <c r="E6" s="19">
        <v>31784</v>
      </c>
      <c r="F6" s="19">
        <v>31796</v>
      </c>
    </row>
    <row r="7" spans="1:6" x14ac:dyDescent="0.2">
      <c r="A7" s="18" t="s">
        <v>226</v>
      </c>
      <c r="B7" s="19">
        <v>290849</v>
      </c>
      <c r="C7" s="19">
        <v>290699</v>
      </c>
      <c r="D7" s="19">
        <v>7763.5</v>
      </c>
      <c r="E7" s="19">
        <v>290697</v>
      </c>
      <c r="F7" s="19">
        <v>290803</v>
      </c>
    </row>
    <row r="8" spans="1:6" x14ac:dyDescent="0.2">
      <c r="A8" s="18" t="s">
        <v>227</v>
      </c>
      <c r="B8" s="19">
        <v>1357366</v>
      </c>
      <c r="C8" s="19">
        <v>1356667</v>
      </c>
      <c r="D8" s="19">
        <v>48262.5</v>
      </c>
      <c r="E8" s="19">
        <v>1356656</v>
      </c>
      <c r="F8" s="19">
        <v>1357150</v>
      </c>
    </row>
    <row r="9" spans="1:6" x14ac:dyDescent="0.2">
      <c r="A9" s="18" t="s">
        <v>228</v>
      </c>
      <c r="B9" s="19">
        <v>75032</v>
      </c>
      <c r="C9" s="19">
        <v>74994</v>
      </c>
      <c r="D9" s="19">
        <v>0</v>
      </c>
      <c r="E9" s="19">
        <v>74993</v>
      </c>
      <c r="F9" s="19">
        <v>75021</v>
      </c>
    </row>
    <row r="10" spans="1:6" x14ac:dyDescent="0.2">
      <c r="A10" s="18" t="s">
        <v>229</v>
      </c>
      <c r="B10" s="19">
        <v>971681</v>
      </c>
      <c r="C10" s="19">
        <v>1619859</v>
      </c>
      <c r="D10" s="19">
        <v>65279.5</v>
      </c>
      <c r="E10" s="19">
        <v>2430082</v>
      </c>
      <c r="F10" s="19">
        <v>728700</v>
      </c>
    </row>
    <row r="11" spans="1:6" x14ac:dyDescent="0.2">
      <c r="A11" s="18" t="s">
        <v>230</v>
      </c>
      <c r="B11" s="19">
        <v>117</v>
      </c>
      <c r="C11" s="19">
        <v>117</v>
      </c>
      <c r="D11" s="19">
        <v>9087</v>
      </c>
      <c r="E11" s="19">
        <v>117</v>
      </c>
      <c r="F11" s="19">
        <v>117</v>
      </c>
    </row>
    <row r="12" spans="1:6" x14ac:dyDescent="0.2">
      <c r="A12" s="18" t="s">
        <v>231</v>
      </c>
      <c r="B12" s="19">
        <v>1806855</v>
      </c>
      <c r="C12" s="19">
        <v>1805926</v>
      </c>
      <c r="D12" s="19">
        <v>0</v>
      </c>
      <c r="E12" s="19">
        <v>1805911</v>
      </c>
      <c r="F12" s="19">
        <v>1806568</v>
      </c>
    </row>
    <row r="13" spans="1:6" x14ac:dyDescent="0.2">
      <c r="A13" s="17" t="s">
        <v>272</v>
      </c>
      <c r="B13" s="7">
        <f>SUM(B5:B12)</f>
        <v>5541202</v>
      </c>
      <c r="C13" s="7">
        <f t="shared" ref="C13:F13" si="0">SUM(C5:C12)</f>
        <v>6187029</v>
      </c>
      <c r="D13" s="7">
        <f t="shared" si="0"/>
        <v>296073.5</v>
      </c>
      <c r="E13" s="7">
        <f t="shared" si="0"/>
        <v>6997214</v>
      </c>
      <c r="F13" s="7">
        <f t="shared" si="0"/>
        <v>5297496</v>
      </c>
    </row>
    <row r="14" spans="1:6" x14ac:dyDescent="0.2">
      <c r="A14" s="18" t="s">
        <v>232</v>
      </c>
      <c r="B14" s="19">
        <v>228789</v>
      </c>
      <c r="C14" s="19">
        <v>228671</v>
      </c>
      <c r="D14" s="19">
        <v>149242</v>
      </c>
      <c r="E14" s="19">
        <v>228670</v>
      </c>
      <c r="F14" s="19">
        <v>228753</v>
      </c>
    </row>
    <row r="15" spans="1:6" x14ac:dyDescent="0.2">
      <c r="A15" s="18" t="s">
        <v>233</v>
      </c>
      <c r="B15" s="19">
        <v>0</v>
      </c>
      <c r="C15" s="19">
        <v>0</v>
      </c>
      <c r="D15" s="19">
        <v>0</v>
      </c>
      <c r="E15" s="19">
        <v>0</v>
      </c>
      <c r="F15" s="19">
        <v>0</v>
      </c>
    </row>
    <row r="16" spans="1:6" x14ac:dyDescent="0.2">
      <c r="A16" s="18" t="s">
        <v>234</v>
      </c>
      <c r="B16" s="19">
        <v>96986</v>
      </c>
      <c r="C16" s="19">
        <v>96936</v>
      </c>
      <c r="D16" s="19">
        <v>10847.5</v>
      </c>
      <c r="E16" s="19">
        <v>96935</v>
      </c>
      <c r="F16" s="19">
        <v>96970</v>
      </c>
    </row>
    <row r="17" spans="1:6" x14ac:dyDescent="0.2">
      <c r="A17" s="17" t="s">
        <v>273</v>
      </c>
      <c r="B17" s="7">
        <f>SUM(B14:B16)</f>
        <v>325775</v>
      </c>
      <c r="C17" s="7">
        <f t="shared" ref="C17:F17" si="1">SUM(C14:C16)</f>
        <v>325607</v>
      </c>
      <c r="D17" s="7">
        <f t="shared" si="1"/>
        <v>160089.5</v>
      </c>
      <c r="E17" s="7">
        <f t="shared" si="1"/>
        <v>325605</v>
      </c>
      <c r="F17" s="7">
        <f t="shared" si="1"/>
        <v>325723</v>
      </c>
    </row>
    <row r="18" spans="1:6" x14ac:dyDescent="0.2">
      <c r="A18" s="17" t="s">
        <v>2</v>
      </c>
      <c r="B18" s="7">
        <f>+B13+B17</f>
        <v>5866977</v>
      </c>
      <c r="C18" s="7">
        <f t="shared" ref="C18:F18" si="2">+C13+C17</f>
        <v>6512636</v>
      </c>
      <c r="D18" s="7">
        <f t="shared" si="2"/>
        <v>456163</v>
      </c>
      <c r="E18" s="7">
        <f t="shared" si="2"/>
        <v>7322819</v>
      </c>
      <c r="F18" s="7">
        <f t="shared" si="2"/>
        <v>5623219</v>
      </c>
    </row>
    <row r="19" spans="1:6" x14ac:dyDescent="0.2">
      <c r="A19" s="18" t="s">
        <v>235</v>
      </c>
      <c r="B19" s="19">
        <v>3998</v>
      </c>
      <c r="C19" s="19">
        <v>538</v>
      </c>
      <c r="D19" s="19">
        <v>174</v>
      </c>
      <c r="E19" s="19">
        <v>306</v>
      </c>
      <c r="F19" s="19">
        <v>1673</v>
      </c>
    </row>
    <row r="20" spans="1:6" x14ac:dyDescent="0.2">
      <c r="A20" s="18" t="s">
        <v>236</v>
      </c>
      <c r="B20" s="19">
        <v>17</v>
      </c>
      <c r="C20" s="19">
        <v>5</v>
      </c>
      <c r="D20" s="19">
        <v>1</v>
      </c>
      <c r="E20" s="19">
        <v>1</v>
      </c>
      <c r="F20" s="19">
        <v>4</v>
      </c>
    </row>
    <row r="22" spans="1:6" x14ac:dyDescent="0.2">
      <c r="A22" s="119" t="s">
        <v>251</v>
      </c>
      <c r="B22" s="119"/>
      <c r="C22" s="119"/>
      <c r="D22" s="119"/>
      <c r="E22" s="119"/>
      <c r="F22" s="119"/>
    </row>
    <row r="23" spans="1:6" x14ac:dyDescent="0.2">
      <c r="A23" s="8" t="s">
        <v>252</v>
      </c>
      <c r="B23" s="9">
        <f t="shared" ref="B23:B36" si="3">+B5/$B$18</f>
        <v>0.17172404118850304</v>
      </c>
      <c r="C23" s="9">
        <f>+C5/$C$18</f>
        <v>0.15461988049078745</v>
      </c>
      <c r="D23" s="9">
        <f>+D5/$D$18</f>
        <v>0.29357926881399848</v>
      </c>
      <c r="E23" s="9">
        <f>+E5/$E$18</f>
        <v>0.13751179702789321</v>
      </c>
      <c r="F23" s="9">
        <f>+F5/$F$18</f>
        <v>0.17913956401128961</v>
      </c>
    </row>
    <row r="24" spans="1:6" x14ac:dyDescent="0.2">
      <c r="A24" s="10" t="s">
        <v>253</v>
      </c>
      <c r="B24" s="9">
        <f t="shared" si="3"/>
        <v>5.4203382764241278E-3</v>
      </c>
      <c r="C24" s="9">
        <f t="shared" ref="C24:C36" si="4">+C6/$C$18</f>
        <v>4.8803587364624704E-3</v>
      </c>
      <c r="D24" s="9">
        <f t="shared" ref="D24:D36" si="5">+D6/$D$18</f>
        <v>6.962642739547048E-2</v>
      </c>
      <c r="E24" s="9">
        <f t="shared" ref="E24:E36" si="6">+E6/$E$18</f>
        <v>4.3404049724566456E-3</v>
      </c>
      <c r="F24" s="9">
        <f t="shared" ref="F24:F36" si="7">+F6/$F$18</f>
        <v>5.6544125348843783E-3</v>
      </c>
    </row>
    <row r="25" spans="1:6" x14ac:dyDescent="0.2">
      <c r="A25" s="10" t="s">
        <v>254</v>
      </c>
      <c r="B25" s="9">
        <f t="shared" si="3"/>
        <v>4.9573911743645831E-2</v>
      </c>
      <c r="C25" s="9">
        <f t="shared" si="4"/>
        <v>4.4636150400544417E-2</v>
      </c>
      <c r="D25" s="9">
        <f t="shared" si="5"/>
        <v>1.7019135703684869E-2</v>
      </c>
      <c r="E25" s="9">
        <f t="shared" si="6"/>
        <v>3.9697417073943794E-2</v>
      </c>
      <c r="F25" s="9">
        <f t="shared" si="7"/>
        <v>5.171468512963838E-2</v>
      </c>
    </row>
    <row r="26" spans="1:6" x14ac:dyDescent="0.2">
      <c r="A26" s="10" t="s">
        <v>255</v>
      </c>
      <c r="B26" s="9">
        <f t="shared" si="3"/>
        <v>0.23135696628774921</v>
      </c>
      <c r="C26" s="9">
        <f t="shared" si="4"/>
        <v>0.20831303945130666</v>
      </c>
      <c r="D26" s="9">
        <f t="shared" si="5"/>
        <v>0.10580099657359321</v>
      </c>
      <c r="E26" s="9">
        <f t="shared" si="6"/>
        <v>0.18526417217194635</v>
      </c>
      <c r="F26" s="9">
        <f t="shared" si="7"/>
        <v>0.24134752710146981</v>
      </c>
    </row>
    <row r="27" spans="1:6" x14ac:dyDescent="0.2">
      <c r="A27" s="10" t="s">
        <v>256</v>
      </c>
      <c r="B27" s="9">
        <f t="shared" si="3"/>
        <v>1.2788868952443482E-2</v>
      </c>
      <c r="C27" s="9">
        <f t="shared" si="4"/>
        <v>1.1515153004098494E-2</v>
      </c>
      <c r="D27" s="9">
        <f t="shared" si="5"/>
        <v>0</v>
      </c>
      <c r="E27" s="9">
        <f t="shared" si="6"/>
        <v>1.0241001450397722E-2</v>
      </c>
      <c r="F27" s="9">
        <f t="shared" si="7"/>
        <v>1.3341290815812082E-2</v>
      </c>
    </row>
    <row r="28" spans="1:6" x14ac:dyDescent="0.2">
      <c r="A28" s="10" t="s">
        <v>257</v>
      </c>
      <c r="B28" s="9">
        <f t="shared" si="3"/>
        <v>0.16561868232992902</v>
      </c>
      <c r="C28" s="9">
        <f t="shared" si="4"/>
        <v>0.24872555444523539</v>
      </c>
      <c r="D28" s="9">
        <f t="shared" si="5"/>
        <v>0.14310564425435646</v>
      </c>
      <c r="E28" s="9">
        <f t="shared" si="6"/>
        <v>0.33185061654534953</v>
      </c>
      <c r="F28" s="9">
        <f t="shared" si="7"/>
        <v>0.12958769701126704</v>
      </c>
    </row>
    <row r="29" spans="1:6" x14ac:dyDescent="0.2">
      <c r="A29" s="10" t="s">
        <v>258</v>
      </c>
      <c r="B29" s="9">
        <f t="shared" si="3"/>
        <v>1.9942126924990503E-5</v>
      </c>
      <c r="C29" s="9">
        <f t="shared" si="4"/>
        <v>1.7965075892465047E-5</v>
      </c>
      <c r="D29" s="9">
        <f t="shared" si="5"/>
        <v>1.9920510870017952E-2</v>
      </c>
      <c r="E29" s="9">
        <f t="shared" si="6"/>
        <v>1.5977453491612998E-5</v>
      </c>
      <c r="F29" s="9">
        <f t="shared" si="7"/>
        <v>2.0806587828074987E-5</v>
      </c>
    </row>
    <row r="30" spans="1:6" x14ac:dyDescent="0.2">
      <c r="A30" s="10" t="s">
        <v>259</v>
      </c>
      <c r="B30" s="9">
        <f t="shared" si="3"/>
        <v>0.30797035679533086</v>
      </c>
      <c r="C30" s="9">
        <f t="shared" si="4"/>
        <v>0.27729570637757123</v>
      </c>
      <c r="D30" s="9">
        <f t="shared" si="5"/>
        <v>0</v>
      </c>
      <c r="E30" s="9">
        <f t="shared" si="6"/>
        <v>0.24661417959395146</v>
      </c>
      <c r="F30" s="9">
        <f t="shared" si="7"/>
        <v>0.32126936546486984</v>
      </c>
    </row>
    <row r="31" spans="1:6" x14ac:dyDescent="0.2">
      <c r="A31" s="11" t="s">
        <v>260</v>
      </c>
      <c r="B31" s="12">
        <f t="shared" si="3"/>
        <v>0.94447310770095061</v>
      </c>
      <c r="C31" s="12">
        <f t="shared" si="4"/>
        <v>0.95000380798189854</v>
      </c>
      <c r="D31" s="12">
        <f t="shared" si="5"/>
        <v>0.64905198361112149</v>
      </c>
      <c r="E31" s="12">
        <f t="shared" si="6"/>
        <v>0.95553556628943037</v>
      </c>
      <c r="F31" s="12">
        <f t="shared" si="7"/>
        <v>0.94207534865705922</v>
      </c>
    </row>
    <row r="32" spans="1:6" x14ac:dyDescent="0.2">
      <c r="A32" s="10" t="s">
        <v>261</v>
      </c>
      <c r="B32" s="9">
        <f t="shared" si="3"/>
        <v>3.8996062196937194E-2</v>
      </c>
      <c r="C32" s="9">
        <f t="shared" si="4"/>
        <v>3.5111896319708333E-2</v>
      </c>
      <c r="D32" s="9">
        <f t="shared" si="5"/>
        <v>0.32716813945892148</v>
      </c>
      <c r="E32" s="9">
        <f t="shared" si="6"/>
        <v>3.1227045213052515E-2</v>
      </c>
      <c r="F32" s="9">
        <f t="shared" si="7"/>
        <v>4.0680080217398613E-2</v>
      </c>
    </row>
    <row r="33" spans="1:6" x14ac:dyDescent="0.2">
      <c r="A33" s="10" t="s">
        <v>262</v>
      </c>
      <c r="B33" s="9">
        <f t="shared" si="3"/>
        <v>0</v>
      </c>
      <c r="C33" s="9">
        <f t="shared" si="4"/>
        <v>0</v>
      </c>
      <c r="D33" s="9">
        <f t="shared" si="5"/>
        <v>0</v>
      </c>
      <c r="E33" s="9">
        <f t="shared" si="6"/>
        <v>0</v>
      </c>
      <c r="F33" s="9">
        <f t="shared" si="7"/>
        <v>0</v>
      </c>
    </row>
    <row r="34" spans="1:6" x14ac:dyDescent="0.2">
      <c r="A34" s="10" t="s">
        <v>263</v>
      </c>
      <c r="B34" s="9">
        <f t="shared" si="3"/>
        <v>1.6530830102112211E-2</v>
      </c>
      <c r="C34" s="9">
        <f t="shared" si="4"/>
        <v>1.4884295698393094E-2</v>
      </c>
      <c r="D34" s="9">
        <f t="shared" si="5"/>
        <v>2.3779876929957054E-2</v>
      </c>
      <c r="E34" s="9">
        <f t="shared" si="6"/>
        <v>1.3237388497517145E-2</v>
      </c>
      <c r="F34" s="9">
        <f t="shared" si="7"/>
        <v>1.724457112554215E-2</v>
      </c>
    </row>
    <row r="35" spans="1:6" x14ac:dyDescent="0.2">
      <c r="A35" s="11" t="s">
        <v>264</v>
      </c>
      <c r="B35" s="12">
        <f t="shared" si="3"/>
        <v>5.5526892299049412E-2</v>
      </c>
      <c r="C35" s="12">
        <f t="shared" si="4"/>
        <v>4.9996192018101425E-2</v>
      </c>
      <c r="D35" s="12">
        <f t="shared" si="5"/>
        <v>0.35094801638887851</v>
      </c>
      <c r="E35" s="12">
        <f t="shared" si="6"/>
        <v>4.4464433710569656E-2</v>
      </c>
      <c r="F35" s="12">
        <f t="shared" si="7"/>
        <v>5.792465134294076E-2</v>
      </c>
    </row>
    <row r="36" spans="1:6" x14ac:dyDescent="0.2">
      <c r="A36" s="13" t="s">
        <v>2</v>
      </c>
      <c r="B36" s="12">
        <f t="shared" si="3"/>
        <v>1</v>
      </c>
      <c r="C36" s="12">
        <f t="shared" si="4"/>
        <v>1</v>
      </c>
      <c r="D36" s="12">
        <f t="shared" si="5"/>
        <v>1</v>
      </c>
      <c r="E36" s="12">
        <f t="shared" si="6"/>
        <v>1</v>
      </c>
      <c r="F36" s="12">
        <f t="shared" si="7"/>
        <v>1</v>
      </c>
    </row>
  </sheetData>
  <mergeCells count="3">
    <mergeCell ref="A22:F22"/>
    <mergeCell ref="A1:F1"/>
    <mergeCell ref="A2: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306"/>
  <sheetViews>
    <sheetView zoomScaleNormal="100" workbookViewId="0">
      <selection activeCell="M39" sqref="M39"/>
    </sheetView>
  </sheetViews>
  <sheetFormatPr baseColWidth="10" defaultRowHeight="12.75" x14ac:dyDescent="0.2"/>
  <cols>
    <col min="1" max="1" width="27.28515625" style="21" bestFit="1" customWidth="1"/>
    <col min="2" max="16384" width="11.42578125" style="2"/>
  </cols>
  <sheetData>
    <row r="1" spans="1:33" ht="15" x14ac:dyDescent="0.2">
      <c r="A1" s="120" t="s">
        <v>276</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row>
    <row r="2" spans="1:33" ht="15" x14ac:dyDescent="0.2">
      <c r="A2" s="121" t="s">
        <v>266</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row>
    <row r="3" spans="1:33" ht="51" x14ac:dyDescent="0.2">
      <c r="A3" s="7" t="s">
        <v>239</v>
      </c>
      <c r="B3" s="3" t="s">
        <v>178</v>
      </c>
      <c r="C3" s="3" t="s">
        <v>133</v>
      </c>
      <c r="D3" s="24" t="s">
        <v>277</v>
      </c>
      <c r="E3" s="24" t="s">
        <v>103</v>
      </c>
      <c r="F3" s="24" t="s">
        <v>84</v>
      </c>
      <c r="G3" s="24" t="s">
        <v>84</v>
      </c>
      <c r="H3" s="24" t="s">
        <v>117</v>
      </c>
      <c r="I3" s="24" t="s">
        <v>278</v>
      </c>
      <c r="J3" s="24" t="s">
        <v>279</v>
      </c>
      <c r="K3" s="24" t="s">
        <v>280</v>
      </c>
      <c r="L3" s="24" t="s">
        <v>281</v>
      </c>
      <c r="M3" s="24" t="s">
        <v>114</v>
      </c>
      <c r="N3" s="24" t="s">
        <v>94</v>
      </c>
      <c r="O3" s="24" t="s">
        <v>282</v>
      </c>
      <c r="P3" s="24" t="s">
        <v>135</v>
      </c>
      <c r="Q3" s="24" t="s">
        <v>178</v>
      </c>
      <c r="R3" s="24" t="s">
        <v>65</v>
      </c>
      <c r="S3" s="24" t="s">
        <v>88</v>
      </c>
      <c r="T3" s="24" t="s">
        <v>103</v>
      </c>
      <c r="U3" s="24" t="s">
        <v>178</v>
      </c>
      <c r="V3" s="24" t="s">
        <v>178</v>
      </c>
      <c r="W3" s="24" t="s">
        <v>82</v>
      </c>
      <c r="X3" s="24" t="s">
        <v>88</v>
      </c>
      <c r="Y3" s="24" t="s">
        <v>283</v>
      </c>
      <c r="Z3" s="24" t="s">
        <v>284</v>
      </c>
      <c r="AA3" s="24" t="s">
        <v>285</v>
      </c>
      <c r="AB3" s="24" t="s">
        <v>286</v>
      </c>
      <c r="AC3" s="24" t="s">
        <v>287</v>
      </c>
      <c r="AD3" s="24" t="s">
        <v>288</v>
      </c>
      <c r="AE3" s="24" t="s">
        <v>117</v>
      </c>
      <c r="AF3" s="24" t="s">
        <v>117</v>
      </c>
      <c r="AG3" s="24" t="s">
        <v>129</v>
      </c>
    </row>
    <row r="4" spans="1:33" x14ac:dyDescent="0.2">
      <c r="A4" s="3" t="s">
        <v>240</v>
      </c>
      <c r="B4" s="3" t="s">
        <v>183</v>
      </c>
      <c r="C4" s="3" t="s">
        <v>134</v>
      </c>
      <c r="D4" s="3" t="s">
        <v>60</v>
      </c>
      <c r="E4" s="3" t="s">
        <v>105</v>
      </c>
      <c r="F4" s="3" t="s">
        <v>85</v>
      </c>
      <c r="G4" s="3" t="s">
        <v>86</v>
      </c>
      <c r="H4" s="3" t="s">
        <v>100</v>
      </c>
      <c r="I4" s="3" t="s">
        <v>81</v>
      </c>
      <c r="J4" s="3" t="s">
        <v>20</v>
      </c>
      <c r="K4" s="3" t="s">
        <v>5</v>
      </c>
      <c r="L4" s="3" t="s">
        <v>6</v>
      </c>
      <c r="M4" s="3" t="s">
        <v>116</v>
      </c>
      <c r="N4" s="3" t="s">
        <v>95</v>
      </c>
      <c r="O4" s="3" t="s">
        <v>8</v>
      </c>
      <c r="P4" s="3" t="s">
        <v>136</v>
      </c>
      <c r="Q4" s="3" t="s">
        <v>180</v>
      </c>
      <c r="R4" s="3" t="s">
        <v>69</v>
      </c>
      <c r="S4" s="3" t="s">
        <v>92</v>
      </c>
      <c r="T4" s="3" t="s">
        <v>104</v>
      </c>
      <c r="U4" s="3" t="s">
        <v>181</v>
      </c>
      <c r="V4" s="3" t="s">
        <v>182</v>
      </c>
      <c r="W4" s="3" t="s">
        <v>83</v>
      </c>
      <c r="X4" s="3" t="s">
        <v>91</v>
      </c>
      <c r="Y4" s="3" t="s">
        <v>90</v>
      </c>
      <c r="Z4" s="3" t="s">
        <v>78</v>
      </c>
      <c r="AA4" s="3" t="s">
        <v>32</v>
      </c>
      <c r="AB4" s="3" t="s">
        <v>55</v>
      </c>
      <c r="AC4" s="3" t="s">
        <v>68</v>
      </c>
      <c r="AD4" s="3" t="s">
        <v>57</v>
      </c>
      <c r="AE4" s="3" t="s">
        <v>120</v>
      </c>
      <c r="AF4" s="3" t="s">
        <v>119</v>
      </c>
      <c r="AG4" s="3" t="s">
        <v>130</v>
      </c>
    </row>
    <row r="5" spans="1:33" x14ac:dyDescent="0.2">
      <c r="A5" s="18" t="s">
        <v>224</v>
      </c>
      <c r="B5" s="19">
        <v>5168034</v>
      </c>
      <c r="C5" s="19">
        <v>490000</v>
      </c>
      <c r="D5" s="19">
        <v>437822.16666666669</v>
      </c>
      <c r="E5" s="19">
        <v>138975</v>
      </c>
      <c r="F5" s="19">
        <v>0</v>
      </c>
      <c r="G5" s="19">
        <v>0</v>
      </c>
      <c r="H5" s="19">
        <v>333851</v>
      </c>
      <c r="I5" s="19">
        <v>1583928.3333333333</v>
      </c>
      <c r="J5" s="19">
        <v>85820.333333333328</v>
      </c>
      <c r="K5" s="19">
        <v>143229.33333333334</v>
      </c>
      <c r="L5" s="19">
        <v>136098.625</v>
      </c>
      <c r="M5" s="19">
        <v>407138</v>
      </c>
      <c r="N5" s="19">
        <v>12256</v>
      </c>
      <c r="O5" s="19">
        <v>203673</v>
      </c>
      <c r="P5" s="19">
        <v>802599</v>
      </c>
      <c r="Q5" s="19">
        <v>2279272</v>
      </c>
      <c r="R5" s="19">
        <v>333628</v>
      </c>
      <c r="S5" s="19">
        <v>934074</v>
      </c>
      <c r="T5" s="19">
        <v>380553</v>
      </c>
      <c r="U5" s="19">
        <v>3151085</v>
      </c>
      <c r="V5" s="19">
        <v>259704</v>
      </c>
      <c r="W5" s="19">
        <v>208119</v>
      </c>
      <c r="X5" s="19">
        <v>3013436</v>
      </c>
      <c r="Y5" s="19">
        <v>526438</v>
      </c>
      <c r="Z5" s="19">
        <v>5444005</v>
      </c>
      <c r="AA5" s="19">
        <v>105051.2</v>
      </c>
      <c r="AB5" s="19">
        <v>200376</v>
      </c>
      <c r="AC5" s="19">
        <v>70012.333333333328</v>
      </c>
      <c r="AD5" s="19">
        <v>355882.66666666669</v>
      </c>
      <c r="AE5" s="19">
        <v>0</v>
      </c>
      <c r="AF5" s="19">
        <v>0</v>
      </c>
      <c r="AG5" s="19">
        <v>164826</v>
      </c>
    </row>
    <row r="6" spans="1:33" x14ac:dyDescent="0.2">
      <c r="A6" s="18" t="s">
        <v>225</v>
      </c>
      <c r="B6" s="19">
        <v>872473</v>
      </c>
      <c r="C6" s="19">
        <v>280000</v>
      </c>
      <c r="D6" s="19">
        <v>640450.66666666663</v>
      </c>
      <c r="E6" s="19">
        <v>162733</v>
      </c>
      <c r="F6" s="19">
        <v>0</v>
      </c>
      <c r="G6" s="19">
        <v>0</v>
      </c>
      <c r="H6" s="19">
        <v>82388</v>
      </c>
      <c r="I6" s="19">
        <v>144124.66666666666</v>
      </c>
      <c r="J6" s="19">
        <v>46357</v>
      </c>
      <c r="K6" s="19">
        <v>56744.666666666664</v>
      </c>
      <c r="L6" s="19">
        <v>61158.5</v>
      </c>
      <c r="M6" s="19">
        <v>146746</v>
      </c>
      <c r="N6" s="19">
        <v>62127</v>
      </c>
      <c r="O6" s="19">
        <v>64650.666666666664</v>
      </c>
      <c r="P6" s="19">
        <v>215816</v>
      </c>
      <c r="Q6" s="19">
        <v>305644</v>
      </c>
      <c r="R6" s="19">
        <v>178190</v>
      </c>
      <c r="S6" s="19">
        <v>142652</v>
      </c>
      <c r="T6" s="19">
        <v>445607</v>
      </c>
      <c r="U6" s="19">
        <v>926365</v>
      </c>
      <c r="V6" s="19">
        <v>1964407</v>
      </c>
      <c r="W6" s="19">
        <v>54368</v>
      </c>
      <c r="X6" s="19">
        <v>123680</v>
      </c>
      <c r="Y6" s="19">
        <v>478370.5</v>
      </c>
      <c r="Z6" s="19">
        <v>1896973</v>
      </c>
      <c r="AA6" s="19">
        <v>55022</v>
      </c>
      <c r="AB6" s="19">
        <v>122193</v>
      </c>
      <c r="AC6" s="19">
        <v>51118.666666666664</v>
      </c>
      <c r="AD6" s="19">
        <v>112362.66666666667</v>
      </c>
      <c r="AE6" s="19">
        <v>0</v>
      </c>
      <c r="AF6" s="19">
        <v>0</v>
      </c>
      <c r="AG6" s="19">
        <v>93844</v>
      </c>
    </row>
    <row r="7" spans="1:33" x14ac:dyDescent="0.2">
      <c r="A7" s="18" t="s">
        <v>226</v>
      </c>
      <c r="B7" s="19">
        <v>660046</v>
      </c>
      <c r="C7" s="19">
        <v>95000</v>
      </c>
      <c r="D7" s="19">
        <v>47186.333333333336</v>
      </c>
      <c r="E7" s="19">
        <v>0</v>
      </c>
      <c r="F7" s="19">
        <v>247367</v>
      </c>
      <c r="G7" s="19">
        <v>137373</v>
      </c>
      <c r="H7" s="19">
        <v>49296</v>
      </c>
      <c r="I7" s="19">
        <v>321612.66666666669</v>
      </c>
      <c r="J7" s="19">
        <v>25677.333333333332</v>
      </c>
      <c r="K7" s="19">
        <v>41806.333333333336</v>
      </c>
      <c r="L7" s="19">
        <v>34996.125</v>
      </c>
      <c r="M7" s="19">
        <v>113569</v>
      </c>
      <c r="N7" s="19">
        <v>18592</v>
      </c>
      <c r="O7" s="19">
        <v>82564</v>
      </c>
      <c r="P7" s="19">
        <v>43501</v>
      </c>
      <c r="Q7" s="19">
        <v>660046</v>
      </c>
      <c r="R7" s="19">
        <v>72465</v>
      </c>
      <c r="S7" s="19">
        <v>388699</v>
      </c>
      <c r="T7" s="19">
        <v>0</v>
      </c>
      <c r="U7" s="19">
        <v>660046</v>
      </c>
      <c r="V7" s="19">
        <v>2204817</v>
      </c>
      <c r="W7" s="19">
        <v>45015</v>
      </c>
      <c r="X7" s="19">
        <v>2052338</v>
      </c>
      <c r="Y7" s="19">
        <v>245341</v>
      </c>
      <c r="Z7" s="19">
        <v>357023</v>
      </c>
      <c r="AA7" s="19">
        <v>28463.599999999999</v>
      </c>
      <c r="AB7" s="19">
        <v>72740</v>
      </c>
      <c r="AC7" s="19">
        <v>16151.333333333334</v>
      </c>
      <c r="AD7" s="19">
        <v>133742.66666666666</v>
      </c>
      <c r="AE7" s="19">
        <v>0</v>
      </c>
      <c r="AF7" s="19">
        <v>0</v>
      </c>
      <c r="AG7" s="19">
        <v>70400</v>
      </c>
    </row>
    <row r="8" spans="1:33" x14ac:dyDescent="0.2">
      <c r="A8" s="18" t="s">
        <v>227</v>
      </c>
      <c r="B8" s="19">
        <v>5406697</v>
      </c>
      <c r="C8" s="19">
        <v>865000</v>
      </c>
      <c r="D8" s="19">
        <v>374086.66666666669</v>
      </c>
      <c r="E8" s="19">
        <v>12281</v>
      </c>
      <c r="F8" s="19">
        <v>9530088</v>
      </c>
      <c r="G8" s="19">
        <v>1831906</v>
      </c>
      <c r="H8" s="19">
        <v>1059113</v>
      </c>
      <c r="I8" s="19">
        <v>1774721</v>
      </c>
      <c r="J8" s="19">
        <v>111072.33333333333</v>
      </c>
      <c r="K8" s="19">
        <v>1810119.3333333333</v>
      </c>
      <c r="L8" s="19">
        <v>218450</v>
      </c>
      <c r="M8" s="19">
        <v>925421</v>
      </c>
      <c r="N8" s="19">
        <v>15410</v>
      </c>
      <c r="O8" s="19">
        <v>286743.33333333331</v>
      </c>
      <c r="P8" s="19">
        <v>0</v>
      </c>
      <c r="Q8" s="19">
        <v>2579767</v>
      </c>
      <c r="R8" s="19">
        <v>647758</v>
      </c>
      <c r="S8" s="19">
        <v>284642</v>
      </c>
      <c r="T8" s="19">
        <v>33630</v>
      </c>
      <c r="U8" s="19">
        <v>4248119</v>
      </c>
      <c r="V8" s="19">
        <v>4730301</v>
      </c>
      <c r="W8" s="19">
        <v>304662</v>
      </c>
      <c r="X8" s="19">
        <v>946372</v>
      </c>
      <c r="Y8" s="19">
        <v>281449.5</v>
      </c>
      <c r="Z8" s="19">
        <v>7407313.5</v>
      </c>
      <c r="AA8" s="19">
        <v>130753</v>
      </c>
      <c r="AB8" s="19">
        <v>143996</v>
      </c>
      <c r="AC8" s="19">
        <v>29428</v>
      </c>
      <c r="AD8" s="19">
        <v>179179.33333333334</v>
      </c>
      <c r="AE8" s="19">
        <v>0</v>
      </c>
      <c r="AF8" s="19">
        <v>0</v>
      </c>
      <c r="AG8" s="19">
        <v>55000</v>
      </c>
    </row>
    <row r="9" spans="1:33" x14ac:dyDescent="0.2">
      <c r="A9" s="18" t="s">
        <v>228</v>
      </c>
      <c r="B9" s="19">
        <v>29839</v>
      </c>
      <c r="C9" s="19">
        <v>12000</v>
      </c>
      <c r="D9" s="19">
        <v>909.16666666666663</v>
      </c>
      <c r="E9" s="19">
        <v>0</v>
      </c>
      <c r="F9" s="19">
        <v>0</v>
      </c>
      <c r="G9" s="19">
        <v>0</v>
      </c>
      <c r="H9" s="19">
        <v>168138</v>
      </c>
      <c r="I9" s="19">
        <v>19892.666666666668</v>
      </c>
      <c r="J9" s="19">
        <v>23927.333333333332</v>
      </c>
      <c r="K9" s="19">
        <v>15766.666666666666</v>
      </c>
      <c r="L9" s="19">
        <v>34144.875</v>
      </c>
      <c r="M9" s="19">
        <v>366</v>
      </c>
      <c r="N9" s="19">
        <v>0</v>
      </c>
      <c r="O9" s="19">
        <v>10272.666666666666</v>
      </c>
      <c r="P9" s="19">
        <v>578</v>
      </c>
      <c r="Q9" s="19">
        <v>59678</v>
      </c>
      <c r="R9" s="19">
        <v>0</v>
      </c>
      <c r="S9" s="19">
        <v>0</v>
      </c>
      <c r="T9" s="19">
        <v>0</v>
      </c>
      <c r="U9" s="19">
        <v>29839</v>
      </c>
      <c r="V9" s="19">
        <v>89517</v>
      </c>
      <c r="W9" s="19">
        <v>0</v>
      </c>
      <c r="X9" s="19">
        <v>0</v>
      </c>
      <c r="Y9" s="19">
        <v>29879.5</v>
      </c>
      <c r="Z9" s="19">
        <v>14919.5</v>
      </c>
      <c r="AA9" s="19">
        <v>14788.2</v>
      </c>
      <c r="AB9" s="19">
        <v>12980</v>
      </c>
      <c r="AC9" s="19">
        <v>10662.666666666666</v>
      </c>
      <c r="AD9" s="19">
        <v>0</v>
      </c>
      <c r="AE9" s="19">
        <v>0</v>
      </c>
      <c r="AF9" s="19">
        <v>0</v>
      </c>
      <c r="AG9" s="19">
        <v>0</v>
      </c>
    </row>
    <row r="10" spans="1:33" x14ac:dyDescent="0.2">
      <c r="A10" s="18" t="s">
        <v>229</v>
      </c>
      <c r="B10" s="19">
        <v>2340000</v>
      </c>
      <c r="C10" s="19">
        <v>2000000</v>
      </c>
      <c r="D10" s="19">
        <v>385766.66666666669</v>
      </c>
      <c r="E10" s="19">
        <v>64614</v>
      </c>
      <c r="F10" s="19">
        <v>0</v>
      </c>
      <c r="G10" s="19">
        <v>0</v>
      </c>
      <c r="H10" s="19">
        <v>924972</v>
      </c>
      <c r="I10" s="19">
        <v>1872078</v>
      </c>
      <c r="J10" s="19">
        <v>289419.33333333331</v>
      </c>
      <c r="K10" s="19">
        <v>244355</v>
      </c>
      <c r="L10" s="19">
        <v>234201.875</v>
      </c>
      <c r="M10" s="19">
        <v>332492</v>
      </c>
      <c r="N10" s="19">
        <v>220000</v>
      </c>
      <c r="O10" s="19">
        <v>496077.33333333331</v>
      </c>
      <c r="P10" s="19">
        <v>136212</v>
      </c>
      <c r="Q10" s="19">
        <v>1134000</v>
      </c>
      <c r="R10" s="19">
        <v>2486796</v>
      </c>
      <c r="S10" s="19">
        <v>1021058</v>
      </c>
      <c r="T10" s="19">
        <v>176931</v>
      </c>
      <c r="U10" s="19">
        <v>1248000</v>
      </c>
      <c r="V10" s="19">
        <v>4284000</v>
      </c>
      <c r="W10" s="19">
        <v>369481</v>
      </c>
      <c r="X10" s="19">
        <v>1755883</v>
      </c>
      <c r="Y10" s="19">
        <v>788670</v>
      </c>
      <c r="Z10" s="19">
        <v>3266500</v>
      </c>
      <c r="AA10" s="19">
        <v>344080.6</v>
      </c>
      <c r="AB10" s="19">
        <v>496325.5</v>
      </c>
      <c r="AC10" s="19">
        <v>247947.33333333334</v>
      </c>
      <c r="AD10" s="19">
        <v>454545</v>
      </c>
      <c r="AE10" s="19">
        <v>0</v>
      </c>
      <c r="AF10" s="19">
        <v>0</v>
      </c>
      <c r="AG10" s="19">
        <v>538650</v>
      </c>
    </row>
    <row r="11" spans="1:33" x14ac:dyDescent="0.2">
      <c r="A11" s="18" t="s">
        <v>230</v>
      </c>
      <c r="B11" s="19">
        <v>0</v>
      </c>
      <c r="C11" s="19">
        <v>0</v>
      </c>
      <c r="D11" s="19">
        <v>170013.66666666666</v>
      </c>
      <c r="E11" s="19">
        <v>0</v>
      </c>
      <c r="F11" s="19">
        <v>0</v>
      </c>
      <c r="G11" s="19">
        <v>0</v>
      </c>
      <c r="H11" s="19">
        <v>286827</v>
      </c>
      <c r="I11" s="19">
        <v>89147</v>
      </c>
      <c r="J11" s="19">
        <v>0</v>
      </c>
      <c r="K11" s="19">
        <v>0</v>
      </c>
      <c r="L11" s="19">
        <v>36999.875</v>
      </c>
      <c r="M11" s="19">
        <v>0</v>
      </c>
      <c r="N11" s="19">
        <v>0</v>
      </c>
      <c r="O11" s="19">
        <v>0</v>
      </c>
      <c r="P11" s="19">
        <v>0</v>
      </c>
      <c r="Q11" s="19">
        <v>0</v>
      </c>
      <c r="R11" s="19">
        <v>0</v>
      </c>
      <c r="S11" s="19">
        <v>6713</v>
      </c>
      <c r="T11" s="19">
        <v>0</v>
      </c>
      <c r="U11" s="19">
        <v>0</v>
      </c>
      <c r="V11" s="19">
        <v>0</v>
      </c>
      <c r="W11" s="19">
        <v>18798</v>
      </c>
      <c r="X11" s="19">
        <v>39144</v>
      </c>
      <c r="Y11" s="19">
        <v>176979</v>
      </c>
      <c r="Z11" s="19">
        <v>984500</v>
      </c>
      <c r="AA11" s="19">
        <v>0</v>
      </c>
      <c r="AB11" s="19">
        <v>0</v>
      </c>
      <c r="AC11" s="19">
        <v>0</v>
      </c>
      <c r="AD11" s="19">
        <v>35685.666666666664</v>
      </c>
      <c r="AE11" s="19">
        <v>0</v>
      </c>
      <c r="AF11" s="19">
        <v>0</v>
      </c>
      <c r="AG11" s="19">
        <v>0</v>
      </c>
    </row>
    <row r="12" spans="1:33" x14ac:dyDescent="0.2">
      <c r="A12" s="18" t="s">
        <v>231</v>
      </c>
      <c r="B12" s="19">
        <v>6565275</v>
      </c>
      <c r="C12" s="19">
        <v>150000</v>
      </c>
      <c r="D12" s="19">
        <v>179132.16666666666</v>
      </c>
      <c r="E12" s="19">
        <v>1126608</v>
      </c>
      <c r="F12" s="19">
        <v>0</v>
      </c>
      <c r="G12" s="19">
        <v>6366651</v>
      </c>
      <c r="H12" s="19">
        <v>0</v>
      </c>
      <c r="I12" s="19">
        <v>1361668</v>
      </c>
      <c r="J12" s="19">
        <v>0</v>
      </c>
      <c r="K12" s="19">
        <v>32228.666666666668</v>
      </c>
      <c r="L12" s="19">
        <v>15441.5</v>
      </c>
      <c r="M12" s="19">
        <v>0</v>
      </c>
      <c r="N12" s="19">
        <v>0</v>
      </c>
      <c r="O12" s="19">
        <v>2106.6666666666665</v>
      </c>
      <c r="P12" s="19">
        <v>14457</v>
      </c>
      <c r="Q12" s="19">
        <v>1853725</v>
      </c>
      <c r="R12" s="19">
        <v>0</v>
      </c>
      <c r="S12" s="19">
        <v>75550</v>
      </c>
      <c r="T12" s="19">
        <v>3084966</v>
      </c>
      <c r="U12" s="19">
        <v>7337660</v>
      </c>
      <c r="V12" s="19">
        <v>8110045</v>
      </c>
      <c r="W12" s="19">
        <v>0</v>
      </c>
      <c r="X12" s="19">
        <v>357727</v>
      </c>
      <c r="Y12" s="19">
        <v>24148</v>
      </c>
      <c r="Z12" s="19">
        <v>8099624.5</v>
      </c>
      <c r="AA12" s="19">
        <v>7400</v>
      </c>
      <c r="AB12" s="19">
        <v>18500</v>
      </c>
      <c r="AC12" s="19">
        <v>23612.666666666668</v>
      </c>
      <c r="AD12" s="19">
        <v>129045</v>
      </c>
      <c r="AE12" s="19">
        <v>0</v>
      </c>
      <c r="AF12" s="19">
        <v>0</v>
      </c>
      <c r="AG12" s="19">
        <v>0</v>
      </c>
    </row>
    <row r="13" spans="1:33" x14ac:dyDescent="0.2">
      <c r="A13" s="17" t="s">
        <v>237</v>
      </c>
      <c r="B13" s="7">
        <f>SUM(B5:B12)</f>
        <v>21042364</v>
      </c>
      <c r="C13" s="7">
        <f t="shared" ref="C13:AG13" si="0">SUM(C5:C12)</f>
        <v>3892000</v>
      </c>
      <c r="D13" s="7">
        <f t="shared" si="0"/>
        <v>2235367.5</v>
      </c>
      <c r="E13" s="7">
        <f t="shared" si="0"/>
        <v>1505211</v>
      </c>
      <c r="F13" s="7">
        <f t="shared" si="0"/>
        <v>9777455</v>
      </c>
      <c r="G13" s="7">
        <f t="shared" si="0"/>
        <v>8335930</v>
      </c>
      <c r="H13" s="7">
        <f t="shared" si="0"/>
        <v>2904585</v>
      </c>
      <c r="I13" s="7">
        <f t="shared" si="0"/>
        <v>7167172.333333334</v>
      </c>
      <c r="J13" s="7">
        <f t="shared" si="0"/>
        <v>582273.66666666663</v>
      </c>
      <c r="K13" s="7">
        <f t="shared" si="0"/>
        <v>2344249.9999999995</v>
      </c>
      <c r="L13" s="7">
        <f t="shared" si="0"/>
        <v>771491.375</v>
      </c>
      <c r="M13" s="7">
        <f t="shared" si="0"/>
        <v>1925732</v>
      </c>
      <c r="N13" s="7">
        <f t="shared" si="0"/>
        <v>328385</v>
      </c>
      <c r="O13" s="7">
        <f t="shared" si="0"/>
        <v>1146087.6666666667</v>
      </c>
      <c r="P13" s="7">
        <f t="shared" si="0"/>
        <v>1213163</v>
      </c>
      <c r="Q13" s="7">
        <f t="shared" si="0"/>
        <v>8872132</v>
      </c>
      <c r="R13" s="7">
        <f t="shared" si="0"/>
        <v>3718837</v>
      </c>
      <c r="S13" s="7">
        <f t="shared" si="0"/>
        <v>2853388</v>
      </c>
      <c r="T13" s="7">
        <f t="shared" si="0"/>
        <v>4121687</v>
      </c>
      <c r="U13" s="7">
        <f t="shared" si="0"/>
        <v>17601114</v>
      </c>
      <c r="V13" s="7">
        <f t="shared" si="0"/>
        <v>21642791</v>
      </c>
      <c r="W13" s="7">
        <f t="shared" si="0"/>
        <v>1000443</v>
      </c>
      <c r="X13" s="7">
        <f t="shared" si="0"/>
        <v>8288580</v>
      </c>
      <c r="Y13" s="7">
        <f t="shared" si="0"/>
        <v>2551275.5</v>
      </c>
      <c r="Z13" s="7">
        <f t="shared" si="0"/>
        <v>27470858.5</v>
      </c>
      <c r="AA13" s="7">
        <f t="shared" si="0"/>
        <v>685558.60000000009</v>
      </c>
      <c r="AB13" s="7">
        <f t="shared" si="0"/>
        <v>1067110.5</v>
      </c>
      <c r="AC13" s="7">
        <f t="shared" si="0"/>
        <v>448933.00000000006</v>
      </c>
      <c r="AD13" s="7">
        <f t="shared" si="0"/>
        <v>1400443.0000000002</v>
      </c>
      <c r="AE13" s="7">
        <f t="shared" si="0"/>
        <v>0</v>
      </c>
      <c r="AF13" s="7">
        <f t="shared" si="0"/>
        <v>0</v>
      </c>
      <c r="AG13" s="7">
        <f t="shared" si="0"/>
        <v>922720</v>
      </c>
    </row>
    <row r="14" spans="1:33" x14ac:dyDescent="0.2">
      <c r="A14" s="18" t="s">
        <v>232</v>
      </c>
      <c r="B14" s="19">
        <v>1261866</v>
      </c>
      <c r="C14" s="19">
        <v>70000</v>
      </c>
      <c r="D14" s="19">
        <v>766830.5</v>
      </c>
      <c r="E14" s="19">
        <v>108776</v>
      </c>
      <c r="F14" s="19">
        <v>28277</v>
      </c>
      <c r="G14" s="19">
        <v>26969</v>
      </c>
      <c r="H14" s="19">
        <v>1024616</v>
      </c>
      <c r="I14" s="19">
        <v>535642.33333333337</v>
      </c>
      <c r="J14" s="19">
        <v>30742</v>
      </c>
      <c r="K14" s="19">
        <v>1414650.6666666667</v>
      </c>
      <c r="L14" s="19">
        <v>240031.5</v>
      </c>
      <c r="M14" s="19">
        <v>46273</v>
      </c>
      <c r="N14" s="19">
        <v>60820</v>
      </c>
      <c r="O14" s="19">
        <v>165060.33333333334</v>
      </c>
      <c r="P14" s="19">
        <v>173015</v>
      </c>
      <c r="Q14" s="19">
        <v>216715</v>
      </c>
      <c r="R14" s="19">
        <v>229225</v>
      </c>
      <c r="S14" s="19">
        <v>525796</v>
      </c>
      <c r="T14" s="19">
        <v>297860</v>
      </c>
      <c r="U14" s="19">
        <v>859995</v>
      </c>
      <c r="V14" s="19">
        <v>1051555</v>
      </c>
      <c r="W14" s="19">
        <v>260946</v>
      </c>
      <c r="X14" s="19">
        <v>1575808</v>
      </c>
      <c r="Y14" s="19">
        <v>595991.5</v>
      </c>
      <c r="Z14" s="19">
        <v>2061192.5</v>
      </c>
      <c r="AA14" s="19">
        <v>65697.399999999994</v>
      </c>
      <c r="AB14" s="19">
        <v>75828</v>
      </c>
      <c r="AC14" s="19">
        <v>20615</v>
      </c>
      <c r="AD14" s="19">
        <v>205325.33333333334</v>
      </c>
      <c r="AE14" s="19">
        <v>140250</v>
      </c>
      <c r="AF14" s="19">
        <v>140250</v>
      </c>
      <c r="AG14" s="19">
        <v>60968</v>
      </c>
    </row>
    <row r="15" spans="1:33" x14ac:dyDescent="0.2">
      <c r="A15" s="18" t="s">
        <v>233</v>
      </c>
      <c r="B15" s="19">
        <v>0</v>
      </c>
      <c r="C15" s="19">
        <v>0</v>
      </c>
      <c r="D15" s="19">
        <v>61229</v>
      </c>
      <c r="E15" s="19">
        <v>0</v>
      </c>
      <c r="F15" s="19">
        <v>0</v>
      </c>
      <c r="G15" s="19">
        <v>0</v>
      </c>
      <c r="H15" s="19">
        <v>276551</v>
      </c>
      <c r="I15" s="19">
        <v>0</v>
      </c>
      <c r="J15" s="19">
        <v>11866.666666666666</v>
      </c>
      <c r="K15" s="19">
        <v>11866.666666666666</v>
      </c>
      <c r="L15" s="19">
        <v>40212.75</v>
      </c>
      <c r="M15" s="19">
        <v>13899</v>
      </c>
      <c r="N15" s="19">
        <v>0</v>
      </c>
      <c r="O15" s="19">
        <v>10625.666666666666</v>
      </c>
      <c r="P15" s="19">
        <v>0</v>
      </c>
      <c r="Q15" s="19">
        <v>0</v>
      </c>
      <c r="R15" s="19">
        <v>64668</v>
      </c>
      <c r="S15" s="19">
        <v>0</v>
      </c>
      <c r="T15" s="19">
        <v>0</v>
      </c>
      <c r="U15" s="19">
        <v>0</v>
      </c>
      <c r="V15" s="19">
        <v>0</v>
      </c>
      <c r="W15" s="19">
        <v>0</v>
      </c>
      <c r="X15" s="19">
        <v>0</v>
      </c>
      <c r="Y15" s="19">
        <v>1250068</v>
      </c>
      <c r="Z15" s="19">
        <v>0</v>
      </c>
      <c r="AA15" s="19">
        <v>10752.6</v>
      </c>
      <c r="AB15" s="19">
        <v>0</v>
      </c>
      <c r="AC15" s="19">
        <v>9786</v>
      </c>
      <c r="AD15" s="19">
        <v>0</v>
      </c>
      <c r="AE15" s="19">
        <v>410661</v>
      </c>
      <c r="AF15" s="19">
        <v>410661</v>
      </c>
      <c r="AG15" s="19">
        <v>0</v>
      </c>
    </row>
    <row r="16" spans="1:33" x14ac:dyDescent="0.2">
      <c r="A16" s="18" t="s">
        <v>234</v>
      </c>
      <c r="B16" s="19">
        <v>704557</v>
      </c>
      <c r="C16" s="19">
        <v>0</v>
      </c>
      <c r="D16" s="19">
        <v>122285.5</v>
      </c>
      <c r="E16" s="19">
        <v>447741</v>
      </c>
      <c r="F16" s="19">
        <v>3347</v>
      </c>
      <c r="G16" s="19">
        <v>3192</v>
      </c>
      <c r="H16" s="19">
        <v>288613</v>
      </c>
      <c r="I16" s="19">
        <v>87655.333333333328</v>
      </c>
      <c r="J16" s="19">
        <v>2517.3333333333335</v>
      </c>
      <c r="K16" s="19">
        <v>0</v>
      </c>
      <c r="L16" s="19">
        <v>43741.5</v>
      </c>
      <c r="M16" s="19">
        <v>9400</v>
      </c>
      <c r="N16" s="19">
        <v>0</v>
      </c>
      <c r="O16" s="19">
        <v>19339.333333333332</v>
      </c>
      <c r="P16" s="19">
        <v>65646</v>
      </c>
      <c r="Q16" s="19">
        <v>72601</v>
      </c>
      <c r="R16" s="19">
        <v>28165</v>
      </c>
      <c r="S16" s="19">
        <v>121060</v>
      </c>
      <c r="T16" s="19">
        <v>1226039</v>
      </c>
      <c r="U16" s="19">
        <v>1409113</v>
      </c>
      <c r="V16" s="19">
        <v>493190</v>
      </c>
      <c r="W16" s="19">
        <v>0</v>
      </c>
      <c r="X16" s="19">
        <v>278676</v>
      </c>
      <c r="Y16" s="19">
        <v>119753.5</v>
      </c>
      <c r="Z16" s="19">
        <v>274777</v>
      </c>
      <c r="AA16" s="19">
        <v>561.79999999999995</v>
      </c>
      <c r="AB16" s="19">
        <v>332.5</v>
      </c>
      <c r="AC16" s="19">
        <v>5620.666666666667</v>
      </c>
      <c r="AD16" s="19">
        <v>0</v>
      </c>
      <c r="AE16" s="19">
        <v>7952</v>
      </c>
      <c r="AF16" s="19">
        <v>7952</v>
      </c>
      <c r="AG16" s="19">
        <v>0</v>
      </c>
    </row>
    <row r="17" spans="1:33" x14ac:dyDescent="0.2">
      <c r="A17" s="17" t="s">
        <v>273</v>
      </c>
      <c r="B17" s="7">
        <f>SUM(B14:B16)</f>
        <v>1966423</v>
      </c>
      <c r="C17" s="7">
        <f t="shared" ref="C17:AG17" si="1">SUM(C14:C16)</f>
        <v>70000</v>
      </c>
      <c r="D17" s="7">
        <f t="shared" si="1"/>
        <v>950345</v>
      </c>
      <c r="E17" s="7">
        <f t="shared" si="1"/>
        <v>556517</v>
      </c>
      <c r="F17" s="7">
        <f t="shared" si="1"/>
        <v>31624</v>
      </c>
      <c r="G17" s="7">
        <f t="shared" si="1"/>
        <v>30161</v>
      </c>
      <c r="H17" s="7">
        <f t="shared" si="1"/>
        <v>1589780</v>
      </c>
      <c r="I17" s="7">
        <f t="shared" si="1"/>
        <v>623297.66666666674</v>
      </c>
      <c r="J17" s="7">
        <f t="shared" si="1"/>
        <v>45126</v>
      </c>
      <c r="K17" s="7">
        <f t="shared" si="1"/>
        <v>1426517.3333333335</v>
      </c>
      <c r="L17" s="7">
        <f t="shared" si="1"/>
        <v>323985.75</v>
      </c>
      <c r="M17" s="7">
        <f t="shared" si="1"/>
        <v>69572</v>
      </c>
      <c r="N17" s="7">
        <f t="shared" si="1"/>
        <v>60820</v>
      </c>
      <c r="O17" s="7">
        <f t="shared" si="1"/>
        <v>195025.33333333334</v>
      </c>
      <c r="P17" s="7">
        <f t="shared" si="1"/>
        <v>238661</v>
      </c>
      <c r="Q17" s="7">
        <f t="shared" si="1"/>
        <v>289316</v>
      </c>
      <c r="R17" s="7">
        <f t="shared" si="1"/>
        <v>322058</v>
      </c>
      <c r="S17" s="7">
        <f t="shared" si="1"/>
        <v>646856</v>
      </c>
      <c r="T17" s="7">
        <f t="shared" si="1"/>
        <v>1523899</v>
      </c>
      <c r="U17" s="7">
        <f t="shared" si="1"/>
        <v>2269108</v>
      </c>
      <c r="V17" s="7">
        <f t="shared" si="1"/>
        <v>1544745</v>
      </c>
      <c r="W17" s="7">
        <f t="shared" si="1"/>
        <v>260946</v>
      </c>
      <c r="X17" s="7">
        <f t="shared" si="1"/>
        <v>1854484</v>
      </c>
      <c r="Y17" s="7">
        <f t="shared" si="1"/>
        <v>1965813</v>
      </c>
      <c r="Z17" s="7">
        <f t="shared" si="1"/>
        <v>2335969.5</v>
      </c>
      <c r="AA17" s="7">
        <f t="shared" si="1"/>
        <v>77011.8</v>
      </c>
      <c r="AB17" s="7">
        <f t="shared" si="1"/>
        <v>76160.5</v>
      </c>
      <c r="AC17" s="7">
        <f t="shared" si="1"/>
        <v>36021.666666666664</v>
      </c>
      <c r="AD17" s="7">
        <f t="shared" si="1"/>
        <v>205325.33333333334</v>
      </c>
      <c r="AE17" s="7">
        <f t="shared" si="1"/>
        <v>558863</v>
      </c>
      <c r="AF17" s="7">
        <f t="shared" si="1"/>
        <v>558863</v>
      </c>
      <c r="AG17" s="7">
        <f t="shared" si="1"/>
        <v>60968</v>
      </c>
    </row>
    <row r="18" spans="1:33" x14ac:dyDescent="0.2">
      <c r="A18" s="17" t="s">
        <v>2</v>
      </c>
      <c r="B18" s="7">
        <f>+B13+B17</f>
        <v>23008787</v>
      </c>
      <c r="C18" s="7">
        <f t="shared" ref="C18:AG18" si="2">+C13+C17</f>
        <v>3962000</v>
      </c>
      <c r="D18" s="7">
        <f t="shared" si="2"/>
        <v>3185712.5</v>
      </c>
      <c r="E18" s="7">
        <f t="shared" si="2"/>
        <v>2061728</v>
      </c>
      <c r="F18" s="7">
        <f t="shared" si="2"/>
        <v>9809079</v>
      </c>
      <c r="G18" s="7">
        <f t="shared" si="2"/>
        <v>8366091</v>
      </c>
      <c r="H18" s="7">
        <f t="shared" si="2"/>
        <v>4494365</v>
      </c>
      <c r="I18" s="7">
        <f t="shared" si="2"/>
        <v>7790470.0000000009</v>
      </c>
      <c r="J18" s="7">
        <f t="shared" si="2"/>
        <v>627399.66666666663</v>
      </c>
      <c r="K18" s="7">
        <f t="shared" si="2"/>
        <v>3770767.333333333</v>
      </c>
      <c r="L18" s="7">
        <f t="shared" si="2"/>
        <v>1095477.125</v>
      </c>
      <c r="M18" s="7">
        <f t="shared" si="2"/>
        <v>1995304</v>
      </c>
      <c r="N18" s="7">
        <f t="shared" si="2"/>
        <v>389205</v>
      </c>
      <c r="O18" s="7">
        <f t="shared" si="2"/>
        <v>1341113</v>
      </c>
      <c r="P18" s="7">
        <f t="shared" si="2"/>
        <v>1451824</v>
      </c>
      <c r="Q18" s="7">
        <f t="shared" si="2"/>
        <v>9161448</v>
      </c>
      <c r="R18" s="7">
        <f t="shared" si="2"/>
        <v>4040895</v>
      </c>
      <c r="S18" s="7">
        <f t="shared" si="2"/>
        <v>3500244</v>
      </c>
      <c r="T18" s="7">
        <f t="shared" si="2"/>
        <v>5645586</v>
      </c>
      <c r="U18" s="7">
        <f t="shared" si="2"/>
        <v>19870222</v>
      </c>
      <c r="V18" s="7">
        <f t="shared" si="2"/>
        <v>23187536</v>
      </c>
      <c r="W18" s="7">
        <f t="shared" si="2"/>
        <v>1261389</v>
      </c>
      <c r="X18" s="7">
        <f t="shared" si="2"/>
        <v>10143064</v>
      </c>
      <c r="Y18" s="7">
        <f t="shared" si="2"/>
        <v>4517088.5</v>
      </c>
      <c r="Z18" s="7">
        <f t="shared" si="2"/>
        <v>29806828</v>
      </c>
      <c r="AA18" s="7">
        <f t="shared" si="2"/>
        <v>762570.40000000014</v>
      </c>
      <c r="AB18" s="7">
        <f t="shared" si="2"/>
        <v>1143271</v>
      </c>
      <c r="AC18" s="7">
        <f t="shared" si="2"/>
        <v>484954.66666666674</v>
      </c>
      <c r="AD18" s="7">
        <f t="shared" si="2"/>
        <v>1605768.3333333335</v>
      </c>
      <c r="AE18" s="7">
        <f t="shared" si="2"/>
        <v>558863</v>
      </c>
      <c r="AF18" s="7">
        <f t="shared" si="2"/>
        <v>558863</v>
      </c>
      <c r="AG18" s="7">
        <f t="shared" si="2"/>
        <v>983688</v>
      </c>
    </row>
    <row r="19" spans="1:33" x14ac:dyDescent="0.2">
      <c r="A19" s="18" t="s">
        <v>235</v>
      </c>
      <c r="B19" s="19">
        <v>70</v>
      </c>
      <c r="C19" s="19">
        <v>140</v>
      </c>
      <c r="D19" s="19">
        <v>2852</v>
      </c>
      <c r="E19" s="19">
        <v>118</v>
      </c>
      <c r="F19" s="19">
        <v>118</v>
      </c>
      <c r="G19" s="19">
        <v>45</v>
      </c>
      <c r="H19" s="19">
        <v>2182</v>
      </c>
      <c r="I19" s="19">
        <v>1293</v>
      </c>
      <c r="J19" s="19">
        <v>2800</v>
      </c>
      <c r="K19" s="19">
        <v>891</v>
      </c>
      <c r="L19" s="19">
        <v>4935</v>
      </c>
      <c r="M19" s="19">
        <v>219</v>
      </c>
      <c r="N19" s="19">
        <v>139</v>
      </c>
      <c r="O19" s="19">
        <v>2142</v>
      </c>
      <c r="P19" s="19">
        <v>69</v>
      </c>
      <c r="Q19" s="19">
        <v>236</v>
      </c>
      <c r="R19" s="19">
        <v>548</v>
      </c>
      <c r="S19" s="19">
        <v>187</v>
      </c>
      <c r="T19" s="19">
        <v>325</v>
      </c>
      <c r="U19" s="19">
        <v>939</v>
      </c>
      <c r="V19" s="19">
        <v>333</v>
      </c>
      <c r="W19" s="19">
        <v>210</v>
      </c>
      <c r="X19" s="19">
        <v>1019</v>
      </c>
      <c r="Y19" s="19">
        <v>449</v>
      </c>
      <c r="Z19" s="19">
        <v>2673</v>
      </c>
      <c r="AA19" s="19">
        <v>918</v>
      </c>
      <c r="AB19" s="19">
        <v>753</v>
      </c>
      <c r="AC19" s="19">
        <v>366</v>
      </c>
      <c r="AD19" s="19">
        <v>1219</v>
      </c>
      <c r="AE19" s="19">
        <v>1</v>
      </c>
      <c r="AF19" s="19">
        <v>1</v>
      </c>
      <c r="AG19" s="19">
        <v>653</v>
      </c>
    </row>
    <row r="20" spans="1:33" x14ac:dyDescent="0.2">
      <c r="A20" s="18" t="s">
        <v>236</v>
      </c>
      <c r="B20" s="19">
        <v>3</v>
      </c>
      <c r="C20" s="19">
        <v>1</v>
      </c>
      <c r="D20" s="19">
        <v>17</v>
      </c>
      <c r="E20" s="19">
        <v>3</v>
      </c>
      <c r="F20" s="19">
        <v>1</v>
      </c>
      <c r="G20" s="19">
        <v>1</v>
      </c>
      <c r="H20" s="19">
        <v>4</v>
      </c>
      <c r="I20" s="19">
        <v>5</v>
      </c>
      <c r="J20" s="19">
        <v>7</v>
      </c>
      <c r="K20" s="19">
        <v>5</v>
      </c>
      <c r="L20" s="19">
        <v>16</v>
      </c>
      <c r="M20" s="19">
        <v>1</v>
      </c>
      <c r="N20" s="19">
        <v>1</v>
      </c>
      <c r="O20" s="19">
        <v>7</v>
      </c>
      <c r="P20" s="19">
        <v>1</v>
      </c>
      <c r="Q20" s="19">
        <v>1</v>
      </c>
      <c r="R20" s="19">
        <v>2</v>
      </c>
      <c r="S20" s="19">
        <v>2</v>
      </c>
      <c r="T20" s="19">
        <v>1</v>
      </c>
      <c r="U20" s="19">
        <v>9</v>
      </c>
      <c r="V20" s="19">
        <v>3</v>
      </c>
      <c r="W20" s="19">
        <v>1</v>
      </c>
      <c r="X20" s="19">
        <v>5</v>
      </c>
      <c r="Y20" s="19">
        <v>2</v>
      </c>
      <c r="Z20" s="19">
        <v>15</v>
      </c>
      <c r="AA20" s="19">
        <v>5</v>
      </c>
      <c r="AB20" s="19">
        <v>7</v>
      </c>
      <c r="AC20" s="19">
        <v>3</v>
      </c>
      <c r="AD20" s="19">
        <v>7</v>
      </c>
      <c r="AE20" s="19">
        <v>1</v>
      </c>
      <c r="AF20" s="19">
        <v>1</v>
      </c>
      <c r="AG20" s="19">
        <v>4</v>
      </c>
    </row>
    <row r="22" spans="1:33" ht="12.75" customHeight="1" x14ac:dyDescent="0.2">
      <c r="A22" s="127" t="s">
        <v>295</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row>
    <row r="23" spans="1:33" x14ac:dyDescent="0.2">
      <c r="A23" s="8" t="s">
        <v>252</v>
      </c>
      <c r="B23" s="9">
        <f>+B5/$B$18</f>
        <v>0.22461131914515964</v>
      </c>
      <c r="C23" s="9">
        <f>+C5/$C$18</f>
        <v>0.12367491166077739</v>
      </c>
      <c r="D23" s="9">
        <f>+D5/$D$17</f>
        <v>0.46069813243260782</v>
      </c>
      <c r="E23" s="9">
        <f>+E5/$E$18</f>
        <v>6.7407048844464454E-2</v>
      </c>
      <c r="F23" s="9">
        <f t="shared" ref="F23:F36" si="3">+F5/$F$18</f>
        <v>0</v>
      </c>
      <c r="G23" s="9">
        <f t="shared" ref="G23:G36" si="4">+G5/$G$18</f>
        <v>0</v>
      </c>
      <c r="H23" s="9">
        <f>+H5/$H$18</f>
        <v>7.4282128843563E-2</v>
      </c>
      <c r="I23" s="9">
        <f>+I5/$I$18</f>
        <v>0.20331614566686387</v>
      </c>
      <c r="J23" s="9">
        <f>+J5/$J$18</f>
        <v>0.13678734288988573</v>
      </c>
      <c r="K23" s="9">
        <f>+K5/$K$18</f>
        <v>3.7984134440540933E-2</v>
      </c>
      <c r="L23" s="9">
        <f>+L5/$L$18</f>
        <v>0.12423684793965917</v>
      </c>
      <c r="M23" s="9">
        <f>+M5/$M$18</f>
        <v>0.20404810495042358</v>
      </c>
      <c r="N23" s="9">
        <f>+N5/$N$18</f>
        <v>3.1489831836692746E-2</v>
      </c>
      <c r="O23" s="9">
        <f>+O5/$O$18</f>
        <v>0.15186863448493901</v>
      </c>
      <c r="P23" s="9">
        <f>+P5/$P$18</f>
        <v>0.55282114085453882</v>
      </c>
      <c r="Q23" s="9">
        <f>+Q5/$Q$18</f>
        <v>0.24878949266535158</v>
      </c>
      <c r="R23" s="9">
        <f>+R5/$R$18</f>
        <v>8.2562897575908303E-2</v>
      </c>
      <c r="S23" s="9">
        <f>+S5/$S$18</f>
        <v>0.26685968178218433</v>
      </c>
      <c r="T23" s="9">
        <f>+T5/$T$18</f>
        <v>6.7407174383668944E-2</v>
      </c>
      <c r="U23" s="9">
        <f>+U5/$U$18</f>
        <v>0.15858328105242106</v>
      </c>
      <c r="V23" s="9">
        <f>+V5/$V$18</f>
        <v>1.120015511781847E-2</v>
      </c>
      <c r="W23" s="9">
        <f>+W5/$W$18</f>
        <v>0.16499192556776696</v>
      </c>
      <c r="X23" s="9">
        <f>+X5/$X$18</f>
        <v>0.29709326491482257</v>
      </c>
      <c r="Y23" s="9">
        <f>+Y5/$Y$18</f>
        <v>0.11654365417015849</v>
      </c>
      <c r="Z23" s="9">
        <f>+Z5/$Z$18</f>
        <v>0.18264288303337745</v>
      </c>
      <c r="AA23" s="9">
        <f>+AA5/$AA$18</f>
        <v>0.13775934654688929</v>
      </c>
      <c r="AB23" s="9">
        <f>+AB5/$AB$18</f>
        <v>0.17526553196923564</v>
      </c>
      <c r="AC23" s="9">
        <f>+AC5/$AC$18</f>
        <v>0.14436882072826049</v>
      </c>
      <c r="AD23" s="9">
        <f>+AD5/$AD$18</f>
        <v>0.22162765280587382</v>
      </c>
      <c r="AE23" s="9">
        <f>+AE5/$AE$18</f>
        <v>0</v>
      </c>
      <c r="AF23" s="9">
        <f>+AF5/$AF$18</f>
        <v>0</v>
      </c>
      <c r="AG23" s="9">
        <f>+AG5/$AG$18</f>
        <v>0.16755922609607923</v>
      </c>
    </row>
    <row r="24" spans="1:33" x14ac:dyDescent="0.2">
      <c r="A24" s="10" t="s">
        <v>253</v>
      </c>
      <c r="B24" s="9">
        <f t="shared" ref="B24:B36" si="5">+B6/$B$18</f>
        <v>3.7919121942412697E-2</v>
      </c>
      <c r="C24" s="9">
        <f t="shared" ref="C24:C36" si="6">+C6/$C$18</f>
        <v>7.0671378091872794E-2</v>
      </c>
      <c r="D24" s="9">
        <f t="shared" ref="D24:D36" si="7">+D6/$D$17</f>
        <v>0.67391385935283143</v>
      </c>
      <c r="E24" s="9">
        <f t="shared" ref="E24:E36" si="8">+E6/$E$18</f>
        <v>7.8930392369895547E-2</v>
      </c>
      <c r="F24" s="9">
        <f t="shared" si="3"/>
        <v>0</v>
      </c>
      <c r="G24" s="9">
        <f t="shared" si="4"/>
        <v>0</v>
      </c>
      <c r="H24" s="9">
        <f t="shared" ref="H24:H36" si="9">+H6/$H$18</f>
        <v>1.8331399430175341E-2</v>
      </c>
      <c r="I24" s="9">
        <f t="shared" ref="I24:I36" si="10">+I6/$I$18</f>
        <v>1.8500124725037981E-2</v>
      </c>
      <c r="J24" s="9">
        <f t="shared" ref="J24:J36" si="11">+J6/$J$18</f>
        <v>7.3887511363038658E-2</v>
      </c>
      <c r="K24" s="9">
        <f t="shared" ref="K24:K36" si="12">+K6/$K$18</f>
        <v>1.5048572783859555E-2</v>
      </c>
      <c r="L24" s="9">
        <f t="shared" ref="L24:L36" si="13">+L6/$L$18</f>
        <v>5.5828185367175057E-2</v>
      </c>
      <c r="M24" s="9">
        <f t="shared" ref="M24:M36" si="14">+M6/$M$18</f>
        <v>7.3545685269011646E-2</v>
      </c>
      <c r="N24" s="9">
        <f t="shared" ref="N24:N36" si="15">+N6/$N$18</f>
        <v>0.15962539021852237</v>
      </c>
      <c r="O24" s="9">
        <f t="shared" ref="O24:O36" si="16">+O6/$O$18</f>
        <v>4.8206725806599938E-2</v>
      </c>
      <c r="P24" s="9">
        <f t="shared" ref="P24:P36" si="17">+P6/$P$18</f>
        <v>0.14865162719448088</v>
      </c>
      <c r="Q24" s="9">
        <f t="shared" ref="Q24:Q36" si="18">+Q6/$Q$18</f>
        <v>3.3361975093893458E-2</v>
      </c>
      <c r="R24" s="9">
        <f t="shared" ref="R24:R36" si="19">+R6/$R$18</f>
        <v>4.4096666703787153E-2</v>
      </c>
      <c r="S24" s="9">
        <f t="shared" ref="S24:S36" si="20">+S6/$S$18</f>
        <v>4.0754873088847524E-2</v>
      </c>
      <c r="T24" s="9">
        <f t="shared" ref="T24:T36" si="21">+T6/$T$18</f>
        <v>7.8930158888731838E-2</v>
      </c>
      <c r="U24" s="9">
        <f t="shared" ref="U24:U36" si="22">+U6/$U$18</f>
        <v>4.6620767498219196E-2</v>
      </c>
      <c r="V24" s="9">
        <f t="shared" ref="V24:V36" si="23">+V6/$V$18</f>
        <v>8.4718229655794383E-2</v>
      </c>
      <c r="W24" s="9">
        <f t="shared" ref="W24:W36" si="24">+W6/$W$18</f>
        <v>4.3101691865078895E-2</v>
      </c>
      <c r="X24" s="9">
        <f t="shared" ref="X24:X36" si="25">+X6/$X$18</f>
        <v>1.2193554137093091E-2</v>
      </c>
      <c r="Y24" s="9">
        <f t="shared" ref="Y24:Y36" si="26">+Y6/$Y$18</f>
        <v>0.10590239708608765</v>
      </c>
      <c r="Z24" s="9">
        <f t="shared" ref="Z24:Z36" si="27">+Z6/$Z$18</f>
        <v>6.3642229894438948E-2</v>
      </c>
      <c r="AA24" s="9">
        <f t="shared" ref="AA24:AA36" si="28">+AA6/$AA$18</f>
        <v>7.2153338236050066E-2</v>
      </c>
      <c r="AB24" s="9">
        <f t="shared" ref="AB24:AB36" si="29">+AB6/$AB$18</f>
        <v>0.10688017101807008</v>
      </c>
      <c r="AC24" s="9">
        <f t="shared" ref="AC24:AC36" si="30">+AC6/$AC$18</f>
        <v>0.10540916539277896</v>
      </c>
      <c r="AD24" s="9">
        <f t="shared" ref="AD24:AD36" si="31">+AD6/$AD$18</f>
        <v>6.9974394396867118E-2</v>
      </c>
      <c r="AE24" s="9">
        <f t="shared" ref="AE24:AE36" si="32">+AE6/$AE$18</f>
        <v>0</v>
      </c>
      <c r="AF24" s="9">
        <f t="shared" ref="AF24:AF36" si="33">+AF6/$AF$18</f>
        <v>0</v>
      </c>
      <c r="AG24" s="9">
        <f t="shared" ref="AG24:AG36" si="34">+AG6/$AG$18</f>
        <v>9.5400167532794955E-2</v>
      </c>
    </row>
    <row r="25" spans="1:33" x14ac:dyDescent="0.2">
      <c r="A25" s="10" t="s">
        <v>254</v>
      </c>
      <c r="B25" s="9">
        <f t="shared" si="5"/>
        <v>2.8686692610088486E-2</v>
      </c>
      <c r="C25" s="9">
        <f t="shared" si="6"/>
        <v>2.3977788995456838E-2</v>
      </c>
      <c r="D25" s="9">
        <f t="shared" si="7"/>
        <v>4.9651793120743873E-2</v>
      </c>
      <c r="E25" s="9">
        <f t="shared" si="8"/>
        <v>0</v>
      </c>
      <c r="F25" s="9">
        <f t="shared" si="3"/>
        <v>2.5218167781093412E-2</v>
      </c>
      <c r="G25" s="9">
        <f t="shared" si="4"/>
        <v>1.6420213454527328E-2</v>
      </c>
      <c r="H25" s="9">
        <f t="shared" si="9"/>
        <v>1.0968401542820843E-2</v>
      </c>
      <c r="I25" s="9">
        <f t="shared" si="10"/>
        <v>4.1282832315209052E-2</v>
      </c>
      <c r="J25" s="9">
        <f t="shared" si="11"/>
        <v>4.092659702826322E-2</v>
      </c>
      <c r="K25" s="9">
        <f t="shared" si="12"/>
        <v>1.1086956483304638E-2</v>
      </c>
      <c r="L25" s="9">
        <f t="shared" si="13"/>
        <v>3.1946011652228705E-2</v>
      </c>
      <c r="M25" s="9">
        <f t="shared" si="14"/>
        <v>5.6918143801646268E-2</v>
      </c>
      <c r="N25" s="9">
        <f t="shared" si="15"/>
        <v>4.7769170488560012E-2</v>
      </c>
      <c r="O25" s="9">
        <f t="shared" si="16"/>
        <v>6.1563790672374365E-2</v>
      </c>
      <c r="P25" s="9">
        <f t="shared" si="17"/>
        <v>2.9962998269762727E-2</v>
      </c>
      <c r="Q25" s="9">
        <f t="shared" si="18"/>
        <v>7.2046034644305132E-2</v>
      </c>
      <c r="R25" s="9">
        <f t="shared" si="19"/>
        <v>1.7932908427464707E-2</v>
      </c>
      <c r="S25" s="9">
        <f t="shared" si="20"/>
        <v>0.11104911543309552</v>
      </c>
      <c r="T25" s="9">
        <f t="shared" si="21"/>
        <v>0</v>
      </c>
      <c r="U25" s="9">
        <f t="shared" si="22"/>
        <v>3.3217847289275376E-2</v>
      </c>
      <c r="V25" s="9">
        <f t="shared" si="23"/>
        <v>9.5086299812105951E-2</v>
      </c>
      <c r="W25" s="9">
        <f t="shared" si="24"/>
        <v>3.5686849972530285E-2</v>
      </c>
      <c r="X25" s="9">
        <f t="shared" si="25"/>
        <v>0.20233905652177686</v>
      </c>
      <c r="Y25" s="9">
        <f t="shared" si="26"/>
        <v>5.4313967946388472E-2</v>
      </c>
      <c r="Z25" s="9">
        <f t="shared" si="27"/>
        <v>1.1977893118986026E-2</v>
      </c>
      <c r="AA25" s="9">
        <f t="shared" si="28"/>
        <v>3.7325865257817496E-2</v>
      </c>
      <c r="AB25" s="9">
        <f t="shared" si="29"/>
        <v>6.3624459992425247E-2</v>
      </c>
      <c r="AC25" s="9">
        <f t="shared" si="30"/>
        <v>3.3304831241958009E-2</v>
      </c>
      <c r="AD25" s="9">
        <f t="shared" si="31"/>
        <v>8.3288892856067845E-2</v>
      </c>
      <c r="AE25" s="9">
        <f t="shared" si="32"/>
        <v>0</v>
      </c>
      <c r="AF25" s="9">
        <f t="shared" si="33"/>
        <v>0</v>
      </c>
      <c r="AG25" s="9">
        <f t="shared" si="34"/>
        <v>7.1567407551988024E-2</v>
      </c>
    </row>
    <row r="26" spans="1:33" x14ac:dyDescent="0.2">
      <c r="A26" s="10" t="s">
        <v>255</v>
      </c>
      <c r="B26" s="9">
        <f t="shared" si="5"/>
        <v>0.23498400850075235</v>
      </c>
      <c r="C26" s="9">
        <f t="shared" si="6"/>
        <v>0.21832407874810703</v>
      </c>
      <c r="D26" s="9">
        <f t="shared" si="7"/>
        <v>0.39363248785090327</v>
      </c>
      <c r="E26" s="9">
        <f t="shared" si="8"/>
        <v>5.9566538360055253E-3</v>
      </c>
      <c r="F26" s="9">
        <f t="shared" si="3"/>
        <v>0.97155788020465528</v>
      </c>
      <c r="G26" s="9">
        <f t="shared" si="4"/>
        <v>0.21896797441003213</v>
      </c>
      <c r="H26" s="9">
        <f t="shared" si="9"/>
        <v>0.23565353503776396</v>
      </c>
      <c r="I26" s="9">
        <f t="shared" si="10"/>
        <v>0.22780666635004046</v>
      </c>
      <c r="J26" s="9">
        <f t="shared" si="11"/>
        <v>0.17703600947614997</v>
      </c>
      <c r="K26" s="9">
        <f t="shared" si="12"/>
        <v>0.48004004843576492</v>
      </c>
      <c r="L26" s="9">
        <f t="shared" si="13"/>
        <v>0.1994108274967403</v>
      </c>
      <c r="M26" s="9">
        <f t="shared" si="14"/>
        <v>0.46379950122888541</v>
      </c>
      <c r="N26" s="9">
        <f t="shared" si="15"/>
        <v>3.9593530401716322E-2</v>
      </c>
      <c r="O26" s="9">
        <f t="shared" si="16"/>
        <v>0.21380997226433068</v>
      </c>
      <c r="P26" s="9">
        <f t="shared" si="17"/>
        <v>0</v>
      </c>
      <c r="Q26" s="9">
        <f t="shared" si="18"/>
        <v>0.28158943870008324</v>
      </c>
      <c r="R26" s="9">
        <f t="shared" si="19"/>
        <v>0.16030062647012605</v>
      </c>
      <c r="S26" s="9">
        <f t="shared" si="20"/>
        <v>8.1320616505592178E-2</v>
      </c>
      <c r="T26" s="9">
        <f t="shared" si="21"/>
        <v>5.9568661251462648E-3</v>
      </c>
      <c r="U26" s="9">
        <f t="shared" si="22"/>
        <v>0.21379323290902336</v>
      </c>
      <c r="V26" s="9">
        <f t="shared" si="23"/>
        <v>0.20400188273562142</v>
      </c>
      <c r="W26" s="9">
        <f t="shared" si="24"/>
        <v>0.24152898114697369</v>
      </c>
      <c r="X26" s="9">
        <f t="shared" si="25"/>
        <v>9.3302378847259559E-2</v>
      </c>
      <c r="Y26" s="9">
        <f t="shared" si="26"/>
        <v>6.2307723215960897E-2</v>
      </c>
      <c r="Z26" s="9">
        <f t="shared" si="27"/>
        <v>0.24851062649135292</v>
      </c>
      <c r="AA26" s="9">
        <f t="shared" si="28"/>
        <v>0.17146351340151672</v>
      </c>
      <c r="AB26" s="9">
        <f t="shared" si="29"/>
        <v>0.12595089003394647</v>
      </c>
      <c r="AC26" s="9">
        <f t="shared" si="30"/>
        <v>6.0681960650617504E-2</v>
      </c>
      <c r="AD26" s="9">
        <f t="shared" si="31"/>
        <v>0.11158479689369886</v>
      </c>
      <c r="AE26" s="9">
        <f t="shared" si="32"/>
        <v>0</v>
      </c>
      <c r="AF26" s="9">
        <f t="shared" si="33"/>
        <v>0</v>
      </c>
      <c r="AG26" s="9">
        <f t="shared" si="34"/>
        <v>5.591203714999065E-2</v>
      </c>
    </row>
    <row r="27" spans="1:33" x14ac:dyDescent="0.2">
      <c r="A27" s="10" t="s">
        <v>256</v>
      </c>
      <c r="B27" s="9">
        <f t="shared" si="5"/>
        <v>1.2968523720959301E-3</v>
      </c>
      <c r="C27" s="9">
        <f t="shared" si="6"/>
        <v>3.0287733467945482E-3</v>
      </c>
      <c r="D27" s="9">
        <f t="shared" si="7"/>
        <v>9.5667012155234844E-4</v>
      </c>
      <c r="E27" s="9">
        <f t="shared" si="8"/>
        <v>0</v>
      </c>
      <c r="F27" s="9">
        <f t="shared" si="3"/>
        <v>0</v>
      </c>
      <c r="G27" s="9">
        <f t="shared" si="4"/>
        <v>0</v>
      </c>
      <c r="H27" s="9">
        <f t="shared" si="9"/>
        <v>3.7410846693581849E-2</v>
      </c>
      <c r="I27" s="9">
        <f t="shared" si="10"/>
        <v>2.553461686736059E-3</v>
      </c>
      <c r="J27" s="9">
        <f t="shared" si="11"/>
        <v>3.8137306416590383E-2</v>
      </c>
      <c r="K27" s="9">
        <f t="shared" si="12"/>
        <v>4.1812886537152209E-3</v>
      </c>
      <c r="L27" s="9">
        <f t="shared" si="13"/>
        <v>3.1168952980191164E-2</v>
      </c>
      <c r="M27" s="9">
        <f t="shared" si="14"/>
        <v>1.8343069527249984E-4</v>
      </c>
      <c r="N27" s="9">
        <f t="shared" si="15"/>
        <v>0</v>
      </c>
      <c r="O27" s="9">
        <f t="shared" si="16"/>
        <v>7.6598069414483836E-3</v>
      </c>
      <c r="P27" s="9">
        <f t="shared" si="17"/>
        <v>3.9811988229978288E-4</v>
      </c>
      <c r="Q27" s="9">
        <f t="shared" si="18"/>
        <v>6.5140357725110704E-3</v>
      </c>
      <c r="R27" s="9">
        <f t="shared" si="19"/>
        <v>0</v>
      </c>
      <c r="S27" s="9">
        <f t="shared" si="20"/>
        <v>0</v>
      </c>
      <c r="T27" s="9">
        <f t="shared" si="21"/>
        <v>0</v>
      </c>
      <c r="U27" s="9">
        <f t="shared" si="22"/>
        <v>1.501694344431582E-3</v>
      </c>
      <c r="V27" s="9">
        <f t="shared" si="23"/>
        <v>3.8605654348094595E-3</v>
      </c>
      <c r="W27" s="9">
        <f t="shared" si="24"/>
        <v>0</v>
      </c>
      <c r="X27" s="9">
        <f t="shared" si="25"/>
        <v>0</v>
      </c>
      <c r="Y27" s="9">
        <f t="shared" si="26"/>
        <v>6.6147696685597375E-3</v>
      </c>
      <c r="Z27" s="9">
        <f t="shared" si="27"/>
        <v>5.0053967500332476E-4</v>
      </c>
      <c r="AA27" s="9">
        <f t="shared" si="28"/>
        <v>1.9392570181061313E-2</v>
      </c>
      <c r="AB27" s="9">
        <f t="shared" si="29"/>
        <v>1.1353388654133621E-2</v>
      </c>
      <c r="AC27" s="9">
        <f t="shared" si="30"/>
        <v>2.1986934861265378E-2</v>
      </c>
      <c r="AD27" s="9">
        <f t="shared" si="31"/>
        <v>0</v>
      </c>
      <c r="AE27" s="9">
        <f t="shared" si="32"/>
        <v>0</v>
      </c>
      <c r="AF27" s="9">
        <f t="shared" si="33"/>
        <v>0</v>
      </c>
      <c r="AG27" s="9">
        <f t="shared" si="34"/>
        <v>0</v>
      </c>
    </row>
    <row r="28" spans="1:33" x14ac:dyDescent="0.2">
      <c r="A28" s="10" t="s">
        <v>257</v>
      </c>
      <c r="B28" s="9">
        <f t="shared" si="5"/>
        <v>0.10170027650740562</v>
      </c>
      <c r="C28" s="9">
        <f t="shared" si="6"/>
        <v>0.50479555779909135</v>
      </c>
      <c r="D28" s="9">
        <f t="shared" si="7"/>
        <v>0.40592276138314687</v>
      </c>
      <c r="E28" s="9">
        <f t="shared" si="8"/>
        <v>3.1339730556116031E-2</v>
      </c>
      <c r="F28" s="9">
        <f t="shared" si="3"/>
        <v>0</v>
      </c>
      <c r="G28" s="9">
        <f t="shared" si="4"/>
        <v>0</v>
      </c>
      <c r="H28" s="9">
        <f t="shared" si="9"/>
        <v>0.20580704949419995</v>
      </c>
      <c r="I28" s="9">
        <f t="shared" si="10"/>
        <v>0.24030360170824094</v>
      </c>
      <c r="J28" s="9">
        <f t="shared" si="11"/>
        <v>0.46129978817330153</v>
      </c>
      <c r="K28" s="9">
        <f t="shared" si="12"/>
        <v>6.4802460188916458E-2</v>
      </c>
      <c r="L28" s="9">
        <f t="shared" si="13"/>
        <v>0.21378983609539084</v>
      </c>
      <c r="M28" s="9">
        <f t="shared" si="14"/>
        <v>0.16663726429656833</v>
      </c>
      <c r="N28" s="9">
        <f t="shared" si="15"/>
        <v>0.56525481430094682</v>
      </c>
      <c r="O28" s="9">
        <f t="shared" si="16"/>
        <v>0.3698997275645925</v>
      </c>
      <c r="P28" s="9">
        <f t="shared" si="17"/>
        <v>9.3821289632903163E-2</v>
      </c>
      <c r="Q28" s="9">
        <f t="shared" si="18"/>
        <v>0.12377955973771831</v>
      </c>
      <c r="R28" s="9">
        <f t="shared" si="19"/>
        <v>0.61540723032892464</v>
      </c>
      <c r="S28" s="9">
        <f t="shared" si="20"/>
        <v>0.29171052075226755</v>
      </c>
      <c r="T28" s="9">
        <f t="shared" si="21"/>
        <v>3.1339705036819918E-2</v>
      </c>
      <c r="U28" s="9">
        <f t="shared" si="22"/>
        <v>6.2807551923677554E-2</v>
      </c>
      <c r="V28" s="9">
        <f t="shared" si="23"/>
        <v>0.18475443013867451</v>
      </c>
      <c r="W28" s="9">
        <f t="shared" si="24"/>
        <v>0.29291598388760326</v>
      </c>
      <c r="X28" s="9">
        <f t="shared" si="25"/>
        <v>0.17311169484881492</v>
      </c>
      <c r="Y28" s="9">
        <f t="shared" si="26"/>
        <v>0.1745969776771033</v>
      </c>
      <c r="Z28" s="9">
        <f t="shared" si="27"/>
        <v>0.1095889841079366</v>
      </c>
      <c r="AA28" s="9">
        <f t="shared" si="28"/>
        <v>0.45121158649745641</v>
      </c>
      <c r="AB28" s="9">
        <f t="shared" si="29"/>
        <v>0.43412760404138651</v>
      </c>
      <c r="AC28" s="9">
        <f t="shared" si="30"/>
        <v>0.5112794048103465</v>
      </c>
      <c r="AD28" s="9">
        <f t="shared" si="31"/>
        <v>0.28307009832260982</v>
      </c>
      <c r="AE28" s="9">
        <f t="shared" si="32"/>
        <v>0</v>
      </c>
      <c r="AF28" s="9">
        <f t="shared" si="33"/>
        <v>0</v>
      </c>
      <c r="AG28" s="9">
        <f t="shared" si="34"/>
        <v>0.54758216019713568</v>
      </c>
    </row>
    <row r="29" spans="1:33" x14ac:dyDescent="0.2">
      <c r="A29" s="10" t="s">
        <v>258</v>
      </c>
      <c r="B29" s="9">
        <f t="shared" si="5"/>
        <v>0</v>
      </c>
      <c r="C29" s="9">
        <f t="shared" si="6"/>
        <v>0</v>
      </c>
      <c r="D29" s="9">
        <f t="shared" si="7"/>
        <v>0.17889678660556604</v>
      </c>
      <c r="E29" s="9">
        <f t="shared" si="8"/>
        <v>0</v>
      </c>
      <c r="F29" s="9">
        <f t="shared" si="3"/>
        <v>0</v>
      </c>
      <c r="G29" s="9">
        <f t="shared" si="4"/>
        <v>0</v>
      </c>
      <c r="H29" s="9">
        <f t="shared" si="9"/>
        <v>6.3819249215406409E-2</v>
      </c>
      <c r="I29" s="9">
        <f t="shared" si="10"/>
        <v>1.1443083665042032E-2</v>
      </c>
      <c r="J29" s="9">
        <f t="shared" si="11"/>
        <v>0</v>
      </c>
      <c r="K29" s="9">
        <f t="shared" si="12"/>
        <v>0</v>
      </c>
      <c r="L29" s="9">
        <f t="shared" si="13"/>
        <v>3.3775123328111487E-2</v>
      </c>
      <c r="M29" s="9">
        <f t="shared" si="14"/>
        <v>0</v>
      </c>
      <c r="N29" s="9">
        <f t="shared" si="15"/>
        <v>0</v>
      </c>
      <c r="O29" s="9">
        <f t="shared" si="16"/>
        <v>0</v>
      </c>
      <c r="P29" s="9">
        <f t="shared" si="17"/>
        <v>0</v>
      </c>
      <c r="Q29" s="9">
        <f t="shared" si="18"/>
        <v>0</v>
      </c>
      <c r="R29" s="9">
        <f t="shared" si="19"/>
        <v>0</v>
      </c>
      <c r="S29" s="9">
        <f t="shared" si="20"/>
        <v>1.9178662973209867E-3</v>
      </c>
      <c r="T29" s="9">
        <f t="shared" si="21"/>
        <v>0</v>
      </c>
      <c r="U29" s="9">
        <f t="shared" si="22"/>
        <v>0</v>
      </c>
      <c r="V29" s="9">
        <f t="shared" si="23"/>
        <v>0</v>
      </c>
      <c r="W29" s="9">
        <f t="shared" si="24"/>
        <v>1.4902619255439837E-2</v>
      </c>
      <c r="X29" s="9">
        <f t="shared" si="25"/>
        <v>3.8591888999221537E-3</v>
      </c>
      <c r="Y29" s="9">
        <f t="shared" si="26"/>
        <v>3.9179883236735345E-2</v>
      </c>
      <c r="Z29" s="9">
        <f t="shared" si="27"/>
        <v>3.3029344819918441E-2</v>
      </c>
      <c r="AA29" s="9">
        <f t="shared" si="28"/>
        <v>0</v>
      </c>
      <c r="AB29" s="9">
        <f t="shared" si="29"/>
        <v>0</v>
      </c>
      <c r="AC29" s="9">
        <f t="shared" si="30"/>
        <v>0</v>
      </c>
      <c r="AD29" s="9">
        <f t="shared" si="31"/>
        <v>2.222342160191227E-2</v>
      </c>
      <c r="AE29" s="9">
        <f t="shared" si="32"/>
        <v>0</v>
      </c>
      <c r="AF29" s="9">
        <f t="shared" si="33"/>
        <v>0</v>
      </c>
      <c r="AG29" s="9">
        <f t="shared" si="34"/>
        <v>0</v>
      </c>
    </row>
    <row r="30" spans="1:33" x14ac:dyDescent="0.2">
      <c r="A30" s="10" t="s">
        <v>259</v>
      </c>
      <c r="B30" s="9">
        <f t="shared" si="5"/>
        <v>0.28533772771246046</v>
      </c>
      <c r="C30" s="9">
        <f t="shared" si="6"/>
        <v>3.7859666834931853E-2</v>
      </c>
      <c r="D30" s="9">
        <f t="shared" si="7"/>
        <v>0.18849172318123067</v>
      </c>
      <c r="E30" s="9">
        <f t="shared" si="8"/>
        <v>0.54643871548526279</v>
      </c>
      <c r="F30" s="9">
        <f t="shared" si="3"/>
        <v>0</v>
      </c>
      <c r="G30" s="9">
        <f t="shared" si="4"/>
        <v>0.76100666368558501</v>
      </c>
      <c r="H30" s="9">
        <f t="shared" si="9"/>
        <v>0</v>
      </c>
      <c r="I30" s="9">
        <f t="shared" si="10"/>
        <v>0.17478637360775406</v>
      </c>
      <c r="J30" s="9">
        <f t="shared" si="11"/>
        <v>0</v>
      </c>
      <c r="K30" s="9">
        <f t="shared" si="12"/>
        <v>8.5469783250128935E-3</v>
      </c>
      <c r="L30" s="9">
        <f t="shared" si="13"/>
        <v>1.409568456301632E-2</v>
      </c>
      <c r="M30" s="9">
        <f t="shared" si="14"/>
        <v>0</v>
      </c>
      <c r="N30" s="9">
        <f t="shared" si="15"/>
        <v>0</v>
      </c>
      <c r="O30" s="9">
        <f t="shared" si="16"/>
        <v>1.570834572975332E-3</v>
      </c>
      <c r="P30" s="9">
        <f t="shared" si="17"/>
        <v>9.9578185785604862E-3</v>
      </c>
      <c r="Q30" s="9">
        <f t="shared" si="18"/>
        <v>0.20233973930758545</v>
      </c>
      <c r="R30" s="9">
        <f t="shared" si="19"/>
        <v>0</v>
      </c>
      <c r="S30" s="9">
        <f t="shared" si="20"/>
        <v>2.1584209557962246E-2</v>
      </c>
      <c r="T30" s="9">
        <f t="shared" si="21"/>
        <v>0.54643858051227989</v>
      </c>
      <c r="U30" s="9">
        <f t="shared" si="22"/>
        <v>0.36927921590407997</v>
      </c>
      <c r="V30" s="9">
        <f t="shared" si="23"/>
        <v>0.349758810077966</v>
      </c>
      <c r="W30" s="9">
        <f t="shared" si="24"/>
        <v>0</v>
      </c>
      <c r="X30" s="9">
        <f t="shared" si="25"/>
        <v>3.52681398835697E-2</v>
      </c>
      <c r="Y30" s="9">
        <f t="shared" si="26"/>
        <v>5.3459213827667974E-3</v>
      </c>
      <c r="Z30" s="9">
        <f t="shared" si="27"/>
        <v>0.27173721739193452</v>
      </c>
      <c r="AA30" s="9">
        <f t="shared" si="28"/>
        <v>9.704022081108838E-3</v>
      </c>
      <c r="AB30" s="9">
        <f t="shared" si="29"/>
        <v>1.6181640223534053E-2</v>
      </c>
      <c r="AC30" s="9">
        <f t="shared" si="30"/>
        <v>4.8690461788868232E-2</v>
      </c>
      <c r="AD30" s="9">
        <f t="shared" si="31"/>
        <v>8.0363398207088807E-2</v>
      </c>
      <c r="AE30" s="9">
        <f t="shared" si="32"/>
        <v>0</v>
      </c>
      <c r="AF30" s="9">
        <f t="shared" si="33"/>
        <v>0</v>
      </c>
      <c r="AG30" s="9">
        <f t="shared" si="34"/>
        <v>0</v>
      </c>
    </row>
    <row r="31" spans="1:33" x14ac:dyDescent="0.2">
      <c r="A31" s="11" t="s">
        <v>260</v>
      </c>
      <c r="B31" s="12">
        <f t="shared" si="5"/>
        <v>0.91453599879037517</v>
      </c>
      <c r="C31" s="12">
        <f t="shared" si="6"/>
        <v>0.98233215547703179</v>
      </c>
      <c r="D31" s="12">
        <f t="shared" si="7"/>
        <v>2.3521642140485826</v>
      </c>
      <c r="E31" s="12">
        <f t="shared" si="8"/>
        <v>0.73007254109174435</v>
      </c>
      <c r="F31" s="12">
        <f t="shared" si="3"/>
        <v>0.9967760479857487</v>
      </c>
      <c r="G31" s="12">
        <f t="shared" si="4"/>
        <v>0.99639485155014451</v>
      </c>
      <c r="H31" s="12">
        <f t="shared" si="9"/>
        <v>0.64627261025751137</v>
      </c>
      <c r="I31" s="12">
        <f t="shared" si="10"/>
        <v>0.91999228972492453</v>
      </c>
      <c r="J31" s="12">
        <f t="shared" si="11"/>
        <v>0.92807455534722949</v>
      </c>
      <c r="K31" s="12">
        <f t="shared" si="12"/>
        <v>0.62169043931111445</v>
      </c>
      <c r="L31" s="12">
        <f t="shared" si="13"/>
        <v>0.70425146942251304</v>
      </c>
      <c r="M31" s="12">
        <f t="shared" si="14"/>
        <v>0.96513213024180777</v>
      </c>
      <c r="N31" s="12">
        <f t="shared" si="15"/>
        <v>0.84373273724643827</v>
      </c>
      <c r="O31" s="12">
        <f t="shared" si="16"/>
        <v>0.85457949230726027</v>
      </c>
      <c r="P31" s="12">
        <f t="shared" si="17"/>
        <v>0.83561299441254588</v>
      </c>
      <c r="Q31" s="12">
        <f t="shared" si="18"/>
        <v>0.96842027592144819</v>
      </c>
      <c r="R31" s="12">
        <f t="shared" si="19"/>
        <v>0.92030032950621088</v>
      </c>
      <c r="S31" s="12">
        <f t="shared" si="20"/>
        <v>0.81519688341727037</v>
      </c>
      <c r="T31" s="12">
        <f t="shared" si="21"/>
        <v>0.73007248494664678</v>
      </c>
      <c r="U31" s="12">
        <f t="shared" si="22"/>
        <v>0.88580359092112815</v>
      </c>
      <c r="V31" s="12">
        <f t="shared" si="23"/>
        <v>0.9333803729727902</v>
      </c>
      <c r="W31" s="12">
        <f t="shared" si="24"/>
        <v>0.79312805169539291</v>
      </c>
      <c r="X31" s="12">
        <f t="shared" si="25"/>
        <v>0.81716727805325884</v>
      </c>
      <c r="Y31" s="12">
        <f t="shared" si="26"/>
        <v>0.5648052943837607</v>
      </c>
      <c r="Z31" s="12">
        <f t="shared" si="27"/>
        <v>0.92162971853294817</v>
      </c>
      <c r="AA31" s="12">
        <f t="shared" si="28"/>
        <v>0.89901024220190029</v>
      </c>
      <c r="AB31" s="12">
        <f t="shared" si="29"/>
        <v>0.93338368593273158</v>
      </c>
      <c r="AC31" s="12">
        <f t="shared" si="30"/>
        <v>0.92572157947409517</v>
      </c>
      <c r="AD31" s="12">
        <f t="shared" si="31"/>
        <v>0.87213265508411864</v>
      </c>
      <c r="AE31" s="12">
        <f t="shared" si="32"/>
        <v>0</v>
      </c>
      <c r="AF31" s="12">
        <f t="shared" si="33"/>
        <v>0</v>
      </c>
      <c r="AG31" s="12">
        <f t="shared" si="34"/>
        <v>0.93802099852798859</v>
      </c>
    </row>
    <row r="32" spans="1:33" x14ac:dyDescent="0.2">
      <c r="A32" s="10" t="s">
        <v>261</v>
      </c>
      <c r="B32" s="9">
        <f t="shared" si="5"/>
        <v>5.4842786801407653E-2</v>
      </c>
      <c r="C32" s="9">
        <f t="shared" si="6"/>
        <v>1.7667844522968199E-2</v>
      </c>
      <c r="D32" s="9">
        <f t="shared" si="7"/>
        <v>0.80689696899547003</v>
      </c>
      <c r="E32" s="9">
        <f t="shared" si="8"/>
        <v>5.2759626876096165E-2</v>
      </c>
      <c r="F32" s="9">
        <f t="shared" si="3"/>
        <v>2.882737512869455E-3</v>
      </c>
      <c r="G32" s="9">
        <f t="shared" si="4"/>
        <v>3.2236082538428042E-3</v>
      </c>
      <c r="H32" s="9">
        <f t="shared" si="9"/>
        <v>0.22797792346638512</v>
      </c>
      <c r="I32" s="9">
        <f t="shared" si="10"/>
        <v>6.8756099867316511E-2</v>
      </c>
      <c r="J32" s="9">
        <f t="shared" si="11"/>
        <v>4.8999069705169332E-2</v>
      </c>
      <c r="K32" s="9">
        <f t="shared" si="12"/>
        <v>0.37516254428143808</v>
      </c>
      <c r="L32" s="9">
        <f t="shared" si="13"/>
        <v>0.21911137578523149</v>
      </c>
      <c r="M32" s="9">
        <f t="shared" si="14"/>
        <v>2.3190952356132197E-2</v>
      </c>
      <c r="N32" s="9">
        <f t="shared" si="15"/>
        <v>0.15626726275356176</v>
      </c>
      <c r="O32" s="9">
        <f t="shared" si="16"/>
        <v>0.12307712574058513</v>
      </c>
      <c r="P32" s="9">
        <f t="shared" si="17"/>
        <v>0.11917078103130958</v>
      </c>
      <c r="Q32" s="9">
        <f t="shared" si="18"/>
        <v>2.3655103429064926E-2</v>
      </c>
      <c r="R32" s="9">
        <f t="shared" si="19"/>
        <v>5.6726294546133961E-2</v>
      </c>
      <c r="S32" s="9">
        <f t="shared" si="20"/>
        <v>0.1502169563036177</v>
      </c>
      <c r="T32" s="9">
        <f t="shared" si="21"/>
        <v>5.2759802082547318E-2</v>
      </c>
      <c r="U32" s="9">
        <f t="shared" si="22"/>
        <v>4.3280593442790928E-2</v>
      </c>
      <c r="V32" s="9">
        <f t="shared" si="23"/>
        <v>4.5350010453892128E-2</v>
      </c>
      <c r="W32" s="9">
        <f t="shared" si="24"/>
        <v>0.20687194830460706</v>
      </c>
      <c r="X32" s="9">
        <f t="shared" si="25"/>
        <v>0.15535818368098633</v>
      </c>
      <c r="Y32" s="9">
        <f t="shared" si="26"/>
        <v>0.13194151498249371</v>
      </c>
      <c r="Z32" s="9">
        <f t="shared" si="27"/>
        <v>6.9151689002264843E-2</v>
      </c>
      <c r="AA32" s="9">
        <f t="shared" si="28"/>
        <v>8.6152570306951309E-2</v>
      </c>
      <c r="AB32" s="9">
        <f t="shared" si="29"/>
        <v>6.6325481884872445E-2</v>
      </c>
      <c r="AC32" s="9">
        <f t="shared" si="30"/>
        <v>4.2509128000967782E-2</v>
      </c>
      <c r="AD32" s="9">
        <f t="shared" si="31"/>
        <v>0.12786734491588139</v>
      </c>
      <c r="AE32" s="9">
        <f t="shared" si="32"/>
        <v>0.25095595879491039</v>
      </c>
      <c r="AF32" s="9">
        <f t="shared" si="33"/>
        <v>0.25095595879491039</v>
      </c>
      <c r="AG32" s="9">
        <f t="shared" si="34"/>
        <v>6.197900147201145E-2</v>
      </c>
    </row>
    <row r="33" spans="1:33" x14ac:dyDescent="0.2">
      <c r="A33" s="10" t="s">
        <v>262</v>
      </c>
      <c r="B33" s="9">
        <f t="shared" si="5"/>
        <v>0</v>
      </c>
      <c r="C33" s="9">
        <f t="shared" si="6"/>
        <v>0</v>
      </c>
      <c r="D33" s="9">
        <f t="shared" si="7"/>
        <v>6.4428181344669572E-2</v>
      </c>
      <c r="E33" s="9">
        <f t="shared" si="8"/>
        <v>0</v>
      </c>
      <c r="F33" s="9">
        <f t="shared" si="3"/>
        <v>0</v>
      </c>
      <c r="G33" s="9">
        <f t="shared" si="4"/>
        <v>0</v>
      </c>
      <c r="H33" s="9">
        <f t="shared" si="9"/>
        <v>6.1532830555595733E-2</v>
      </c>
      <c r="I33" s="9">
        <f t="shared" si="10"/>
        <v>0</v>
      </c>
      <c r="J33" s="9">
        <f t="shared" si="11"/>
        <v>1.8914046814391041E-2</v>
      </c>
      <c r="K33" s="9">
        <f t="shared" si="12"/>
        <v>3.1470164074473969E-3</v>
      </c>
      <c r="L33" s="9">
        <f t="shared" si="13"/>
        <v>3.6707977813776806E-2</v>
      </c>
      <c r="M33" s="9">
        <f t="shared" si="14"/>
        <v>6.9658558294876374E-3</v>
      </c>
      <c r="N33" s="9">
        <f t="shared" si="15"/>
        <v>0</v>
      </c>
      <c r="O33" s="9">
        <f t="shared" si="16"/>
        <v>7.9230211523314345E-3</v>
      </c>
      <c r="P33" s="9">
        <f t="shared" si="17"/>
        <v>0</v>
      </c>
      <c r="Q33" s="9">
        <f t="shared" si="18"/>
        <v>0</v>
      </c>
      <c r="R33" s="9">
        <f t="shared" si="19"/>
        <v>1.6003385388632965E-2</v>
      </c>
      <c r="S33" s="9">
        <f t="shared" si="20"/>
        <v>0</v>
      </c>
      <c r="T33" s="9">
        <f t="shared" si="21"/>
        <v>0</v>
      </c>
      <c r="U33" s="9">
        <f t="shared" si="22"/>
        <v>0</v>
      </c>
      <c r="V33" s="9">
        <f t="shared" si="23"/>
        <v>0</v>
      </c>
      <c r="W33" s="9">
        <f t="shared" si="24"/>
        <v>0</v>
      </c>
      <c r="X33" s="9">
        <f t="shared" si="25"/>
        <v>0</v>
      </c>
      <c r="Y33" s="9">
        <f t="shared" si="26"/>
        <v>0.27674197660727701</v>
      </c>
      <c r="Z33" s="9">
        <f t="shared" si="27"/>
        <v>0</v>
      </c>
      <c r="AA33" s="9">
        <f t="shared" si="28"/>
        <v>1.4100468625585255E-2</v>
      </c>
      <c r="AB33" s="9">
        <f t="shared" si="29"/>
        <v>0</v>
      </c>
      <c r="AC33" s="9">
        <f t="shared" si="30"/>
        <v>2.0179205753939885E-2</v>
      </c>
      <c r="AD33" s="9">
        <f t="shared" si="31"/>
        <v>0</v>
      </c>
      <c r="AE33" s="9">
        <f t="shared" si="32"/>
        <v>0.73481515147719567</v>
      </c>
      <c r="AF33" s="9">
        <f t="shared" si="33"/>
        <v>0.73481515147719567</v>
      </c>
      <c r="AG33" s="9">
        <f t="shared" si="34"/>
        <v>0</v>
      </c>
    </row>
    <row r="34" spans="1:33" x14ac:dyDescent="0.2">
      <c r="A34" s="10" t="s">
        <v>263</v>
      </c>
      <c r="B34" s="9">
        <f t="shared" si="5"/>
        <v>3.0621214408217173E-2</v>
      </c>
      <c r="C34" s="9">
        <f t="shared" si="6"/>
        <v>0</v>
      </c>
      <c r="D34" s="9">
        <f t="shared" si="7"/>
        <v>0.12867484965986037</v>
      </c>
      <c r="E34" s="9">
        <f t="shared" si="8"/>
        <v>0.21716783203215942</v>
      </c>
      <c r="F34" s="9">
        <f t="shared" si="3"/>
        <v>3.4121450138183205E-4</v>
      </c>
      <c r="G34" s="9">
        <f t="shared" si="4"/>
        <v>3.8154019601268979E-4</v>
      </c>
      <c r="H34" s="9">
        <f t="shared" si="9"/>
        <v>6.4216635720507786E-2</v>
      </c>
      <c r="I34" s="9">
        <f t="shared" si="10"/>
        <v>1.1251610407758879E-2</v>
      </c>
      <c r="J34" s="9">
        <f t="shared" si="11"/>
        <v>4.0123281332101442E-3</v>
      </c>
      <c r="K34" s="9">
        <f t="shared" si="12"/>
        <v>0</v>
      </c>
      <c r="L34" s="9">
        <f t="shared" si="13"/>
        <v>3.992917697847867E-2</v>
      </c>
      <c r="M34" s="9">
        <f t="shared" si="14"/>
        <v>4.7110615725724E-3</v>
      </c>
      <c r="N34" s="9">
        <f t="shared" si="15"/>
        <v>0</v>
      </c>
      <c r="O34" s="9">
        <f t="shared" si="16"/>
        <v>1.442036079982323E-2</v>
      </c>
      <c r="P34" s="9">
        <f t="shared" si="17"/>
        <v>4.5216224556144546E-2</v>
      </c>
      <c r="Q34" s="9">
        <f t="shared" si="18"/>
        <v>7.92462064948685E-3</v>
      </c>
      <c r="R34" s="9">
        <f t="shared" si="19"/>
        <v>6.9699905590221971E-3</v>
      </c>
      <c r="S34" s="9">
        <f t="shared" si="20"/>
        <v>3.4586160279111967E-2</v>
      </c>
      <c r="T34" s="9">
        <f t="shared" si="21"/>
        <v>0.21716771297080587</v>
      </c>
      <c r="U34" s="9">
        <f t="shared" si="22"/>
        <v>7.0915815636080959E-2</v>
      </c>
      <c r="V34" s="9">
        <f t="shared" si="23"/>
        <v>2.1269616573317666E-2</v>
      </c>
      <c r="W34" s="9">
        <f t="shared" si="24"/>
        <v>0</v>
      </c>
      <c r="X34" s="9">
        <f t="shared" si="25"/>
        <v>2.7474538265754807E-2</v>
      </c>
      <c r="Y34" s="9">
        <f t="shared" si="26"/>
        <v>2.6511214026468596E-2</v>
      </c>
      <c r="Z34" s="9">
        <f t="shared" si="27"/>
        <v>9.2185924647869271E-3</v>
      </c>
      <c r="AA34" s="9">
        <f t="shared" si="28"/>
        <v>7.3671886556310061E-4</v>
      </c>
      <c r="AB34" s="9">
        <f t="shared" si="29"/>
        <v>2.9083218239594989E-4</v>
      </c>
      <c r="AC34" s="9">
        <f t="shared" si="30"/>
        <v>1.1590086770997151E-2</v>
      </c>
      <c r="AD34" s="9">
        <f t="shared" si="31"/>
        <v>0</v>
      </c>
      <c r="AE34" s="9">
        <f t="shared" si="32"/>
        <v>1.4228889727893957E-2</v>
      </c>
      <c r="AF34" s="9">
        <f t="shared" si="33"/>
        <v>1.4228889727893957E-2</v>
      </c>
      <c r="AG34" s="9">
        <f t="shared" si="34"/>
        <v>0</v>
      </c>
    </row>
    <row r="35" spans="1:33" x14ac:dyDescent="0.2">
      <c r="A35" s="11" t="s">
        <v>264</v>
      </c>
      <c r="B35" s="12">
        <f t="shared" si="5"/>
        <v>8.5464001209624829E-2</v>
      </c>
      <c r="C35" s="12">
        <f t="shared" si="6"/>
        <v>1.7667844522968199E-2</v>
      </c>
      <c r="D35" s="12">
        <f t="shared" si="7"/>
        <v>1</v>
      </c>
      <c r="E35" s="12">
        <f t="shared" si="8"/>
        <v>0.26992745890825559</v>
      </c>
      <c r="F35" s="12">
        <f t="shared" si="3"/>
        <v>3.2239520142512872E-3</v>
      </c>
      <c r="G35" s="12">
        <f t="shared" si="4"/>
        <v>3.6051484498554939E-3</v>
      </c>
      <c r="H35" s="12">
        <f t="shared" si="9"/>
        <v>0.35372738974248863</v>
      </c>
      <c r="I35" s="12">
        <f t="shared" si="10"/>
        <v>8.0007710275075403E-2</v>
      </c>
      <c r="J35" s="12">
        <f t="shared" si="11"/>
        <v>7.1925444652770509E-2</v>
      </c>
      <c r="K35" s="12">
        <f t="shared" si="12"/>
        <v>0.37830956068888549</v>
      </c>
      <c r="L35" s="12">
        <f t="shared" si="13"/>
        <v>0.29574853057748696</v>
      </c>
      <c r="M35" s="12">
        <f t="shared" si="14"/>
        <v>3.4867869758192234E-2</v>
      </c>
      <c r="N35" s="12">
        <f t="shared" si="15"/>
        <v>0.15626726275356176</v>
      </c>
      <c r="O35" s="12">
        <f t="shared" si="16"/>
        <v>0.14542050769273979</v>
      </c>
      <c r="P35" s="12">
        <f t="shared" si="17"/>
        <v>0.16438700558745412</v>
      </c>
      <c r="Q35" s="12">
        <f t="shared" si="18"/>
        <v>3.1579724078551773E-2</v>
      </c>
      <c r="R35" s="12">
        <f t="shared" si="19"/>
        <v>7.9699670493789121E-2</v>
      </c>
      <c r="S35" s="12">
        <f t="shared" si="20"/>
        <v>0.18480311658272966</v>
      </c>
      <c r="T35" s="12">
        <f t="shared" si="21"/>
        <v>0.26992751505335316</v>
      </c>
      <c r="U35" s="12">
        <f t="shared" si="22"/>
        <v>0.11419640907887189</v>
      </c>
      <c r="V35" s="12">
        <f t="shared" si="23"/>
        <v>6.6619627027209791E-2</v>
      </c>
      <c r="W35" s="12">
        <f t="shared" si="24"/>
        <v>0.20687194830460706</v>
      </c>
      <c r="X35" s="12">
        <f t="shared" si="25"/>
        <v>0.18283272194674113</v>
      </c>
      <c r="Y35" s="12">
        <f t="shared" si="26"/>
        <v>0.4351947056162393</v>
      </c>
      <c r="Z35" s="12">
        <f t="shared" si="27"/>
        <v>7.8370281467051772E-2</v>
      </c>
      <c r="AA35" s="12">
        <f t="shared" si="28"/>
        <v>0.10098975779809967</v>
      </c>
      <c r="AB35" s="12">
        <f t="shared" si="29"/>
        <v>6.6616314067268395E-2</v>
      </c>
      <c r="AC35" s="12">
        <f t="shared" si="30"/>
        <v>7.4278420525904804E-2</v>
      </c>
      <c r="AD35" s="12">
        <f t="shared" si="31"/>
        <v>0.12786734491588139</v>
      </c>
      <c r="AE35" s="12">
        <f t="shared" si="32"/>
        <v>1</v>
      </c>
      <c r="AF35" s="12">
        <f t="shared" si="33"/>
        <v>1</v>
      </c>
      <c r="AG35" s="12">
        <f t="shared" si="34"/>
        <v>6.197900147201145E-2</v>
      </c>
    </row>
    <row r="36" spans="1:33" x14ac:dyDescent="0.2">
      <c r="A36" s="13" t="s">
        <v>2</v>
      </c>
      <c r="B36" s="12">
        <f t="shared" si="5"/>
        <v>1</v>
      </c>
      <c r="C36" s="12">
        <f t="shared" si="6"/>
        <v>1</v>
      </c>
      <c r="D36" s="12">
        <f t="shared" si="7"/>
        <v>3.3521642140485826</v>
      </c>
      <c r="E36" s="12">
        <f t="shared" si="8"/>
        <v>1</v>
      </c>
      <c r="F36" s="12">
        <f t="shared" si="3"/>
        <v>1</v>
      </c>
      <c r="G36" s="12">
        <f t="shared" si="4"/>
        <v>1</v>
      </c>
      <c r="H36" s="12">
        <f t="shared" si="9"/>
        <v>1</v>
      </c>
      <c r="I36" s="12">
        <f t="shared" si="10"/>
        <v>1</v>
      </c>
      <c r="J36" s="12">
        <f t="shared" si="11"/>
        <v>1</v>
      </c>
      <c r="K36" s="12">
        <f t="shared" si="12"/>
        <v>1</v>
      </c>
      <c r="L36" s="12">
        <f t="shared" si="13"/>
        <v>1</v>
      </c>
      <c r="M36" s="12">
        <f t="shared" si="14"/>
        <v>1</v>
      </c>
      <c r="N36" s="12">
        <f t="shared" si="15"/>
        <v>1</v>
      </c>
      <c r="O36" s="12">
        <f t="shared" si="16"/>
        <v>1</v>
      </c>
      <c r="P36" s="12">
        <f t="shared" si="17"/>
        <v>1</v>
      </c>
      <c r="Q36" s="12">
        <f t="shared" si="18"/>
        <v>1</v>
      </c>
      <c r="R36" s="12">
        <f t="shared" si="19"/>
        <v>1</v>
      </c>
      <c r="S36" s="12">
        <f t="shared" si="20"/>
        <v>1</v>
      </c>
      <c r="T36" s="12">
        <f t="shared" si="21"/>
        <v>1</v>
      </c>
      <c r="U36" s="12">
        <f t="shared" si="22"/>
        <v>1</v>
      </c>
      <c r="V36" s="12">
        <f t="shared" si="23"/>
        <v>1</v>
      </c>
      <c r="W36" s="12">
        <f t="shared" si="24"/>
        <v>1</v>
      </c>
      <c r="X36" s="12">
        <f t="shared" si="25"/>
        <v>1</v>
      </c>
      <c r="Y36" s="12">
        <f t="shared" si="26"/>
        <v>1</v>
      </c>
      <c r="Z36" s="12">
        <f t="shared" si="27"/>
        <v>1</v>
      </c>
      <c r="AA36" s="12">
        <f t="shared" si="28"/>
        <v>1</v>
      </c>
      <c r="AB36" s="12">
        <f t="shared" si="29"/>
        <v>1</v>
      </c>
      <c r="AC36" s="12">
        <f t="shared" si="30"/>
        <v>1</v>
      </c>
      <c r="AD36" s="12">
        <f t="shared" si="31"/>
        <v>1</v>
      </c>
      <c r="AE36" s="12">
        <f t="shared" si="32"/>
        <v>1</v>
      </c>
      <c r="AF36" s="12">
        <f t="shared" si="33"/>
        <v>1</v>
      </c>
      <c r="AG36" s="12">
        <f t="shared" si="34"/>
        <v>1</v>
      </c>
    </row>
    <row r="37" spans="1:33" x14ac:dyDescent="0.2">
      <c r="A37" s="22"/>
    </row>
    <row r="38" spans="1:33" x14ac:dyDescent="0.2">
      <c r="A38" s="22"/>
    </row>
    <row r="39" spans="1:33" x14ac:dyDescent="0.2">
      <c r="A39" s="22"/>
    </row>
    <row r="40" spans="1:33" x14ac:dyDescent="0.2">
      <c r="A40" s="22"/>
    </row>
    <row r="41" spans="1:33" x14ac:dyDescent="0.2">
      <c r="A41" s="22"/>
    </row>
    <row r="42" spans="1:33" x14ac:dyDescent="0.2">
      <c r="A42" s="22"/>
    </row>
    <row r="43" spans="1:33" x14ac:dyDescent="0.2">
      <c r="A43" s="22"/>
    </row>
    <row r="44" spans="1:33" x14ac:dyDescent="0.2">
      <c r="A44" s="22"/>
    </row>
    <row r="45" spans="1:33" x14ac:dyDescent="0.2">
      <c r="A45" s="22"/>
    </row>
    <row r="46" spans="1:33" x14ac:dyDescent="0.2">
      <c r="A46" s="22"/>
    </row>
    <row r="47" spans="1:33" x14ac:dyDescent="0.2">
      <c r="A47" s="22"/>
    </row>
    <row r="48" spans="1:33" x14ac:dyDescent="0.2">
      <c r="A48" s="22"/>
    </row>
    <row r="49" spans="1:1" x14ac:dyDescent="0.2">
      <c r="A49" s="22"/>
    </row>
    <row r="50" spans="1:1" x14ac:dyDescent="0.2">
      <c r="A50" s="22"/>
    </row>
    <row r="51" spans="1:1" x14ac:dyDescent="0.2">
      <c r="A51" s="22"/>
    </row>
    <row r="52" spans="1:1" x14ac:dyDescent="0.2">
      <c r="A52" s="22"/>
    </row>
    <row r="53" spans="1:1" x14ac:dyDescent="0.2">
      <c r="A53" s="22"/>
    </row>
    <row r="54" spans="1:1" x14ac:dyDescent="0.2">
      <c r="A54" s="22"/>
    </row>
    <row r="55" spans="1:1" x14ac:dyDescent="0.2">
      <c r="A55" s="22"/>
    </row>
    <row r="56" spans="1:1" x14ac:dyDescent="0.2">
      <c r="A56" s="22"/>
    </row>
    <row r="57" spans="1:1" x14ac:dyDescent="0.2">
      <c r="A57" s="22"/>
    </row>
    <row r="58" spans="1:1" x14ac:dyDescent="0.2">
      <c r="A58" s="22"/>
    </row>
    <row r="59" spans="1:1" x14ac:dyDescent="0.2">
      <c r="A59" s="22"/>
    </row>
    <row r="60" spans="1:1" x14ac:dyDescent="0.2">
      <c r="A60" s="22"/>
    </row>
    <row r="61" spans="1:1" x14ac:dyDescent="0.2">
      <c r="A61" s="22"/>
    </row>
    <row r="62" spans="1:1" x14ac:dyDescent="0.2">
      <c r="A62" s="22"/>
    </row>
    <row r="63" spans="1:1" x14ac:dyDescent="0.2">
      <c r="A63" s="22"/>
    </row>
    <row r="64" spans="1:1" x14ac:dyDescent="0.2">
      <c r="A64" s="22"/>
    </row>
    <row r="65" spans="1:1" x14ac:dyDescent="0.2">
      <c r="A65" s="22"/>
    </row>
    <row r="66" spans="1:1" x14ac:dyDescent="0.2">
      <c r="A66" s="22"/>
    </row>
    <row r="67" spans="1:1" x14ac:dyDescent="0.2">
      <c r="A67" s="22"/>
    </row>
    <row r="68" spans="1:1" x14ac:dyDescent="0.2">
      <c r="A68" s="22"/>
    </row>
    <row r="69" spans="1:1" x14ac:dyDescent="0.2">
      <c r="A69" s="22"/>
    </row>
    <row r="70" spans="1:1" x14ac:dyDescent="0.2">
      <c r="A70" s="22"/>
    </row>
    <row r="71" spans="1:1" x14ac:dyDescent="0.2">
      <c r="A71" s="22"/>
    </row>
    <row r="72" spans="1:1" x14ac:dyDescent="0.2">
      <c r="A72" s="22"/>
    </row>
    <row r="73" spans="1:1" x14ac:dyDescent="0.2">
      <c r="A73" s="22"/>
    </row>
    <row r="74" spans="1:1" x14ac:dyDescent="0.2">
      <c r="A74" s="22"/>
    </row>
    <row r="75" spans="1:1" x14ac:dyDescent="0.2">
      <c r="A75" s="22"/>
    </row>
    <row r="76" spans="1:1" x14ac:dyDescent="0.2">
      <c r="A76" s="22"/>
    </row>
    <row r="77" spans="1:1" x14ac:dyDescent="0.2">
      <c r="A77" s="22"/>
    </row>
    <row r="78" spans="1:1" x14ac:dyDescent="0.2">
      <c r="A78" s="22"/>
    </row>
    <row r="79" spans="1:1" x14ac:dyDescent="0.2">
      <c r="A79" s="22"/>
    </row>
    <row r="80" spans="1:1" x14ac:dyDescent="0.2">
      <c r="A80" s="22"/>
    </row>
    <row r="81" spans="1:1" x14ac:dyDescent="0.2">
      <c r="A81" s="2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row r="89" spans="1:1" x14ac:dyDescent="0.2">
      <c r="A89" s="22"/>
    </row>
    <row r="90" spans="1:1" x14ac:dyDescent="0.2">
      <c r="A90" s="22"/>
    </row>
    <row r="91" spans="1:1" x14ac:dyDescent="0.2">
      <c r="A91" s="22"/>
    </row>
    <row r="92" spans="1:1" x14ac:dyDescent="0.2">
      <c r="A92" s="22"/>
    </row>
    <row r="93" spans="1:1" x14ac:dyDescent="0.2">
      <c r="A93" s="22"/>
    </row>
    <row r="94" spans="1:1" x14ac:dyDescent="0.2">
      <c r="A94" s="22"/>
    </row>
    <row r="95" spans="1:1" x14ac:dyDescent="0.2">
      <c r="A95" s="22"/>
    </row>
    <row r="96" spans="1:1" x14ac:dyDescent="0.2">
      <c r="A96" s="22"/>
    </row>
    <row r="97" spans="1:1" x14ac:dyDescent="0.2">
      <c r="A97" s="22"/>
    </row>
    <row r="98" spans="1:1" x14ac:dyDescent="0.2">
      <c r="A98" s="22"/>
    </row>
    <row r="99" spans="1:1" x14ac:dyDescent="0.2">
      <c r="A99" s="22"/>
    </row>
    <row r="100" spans="1:1" x14ac:dyDescent="0.2">
      <c r="A100" s="22"/>
    </row>
    <row r="101" spans="1:1" x14ac:dyDescent="0.2">
      <c r="A101" s="22"/>
    </row>
    <row r="102" spans="1:1" x14ac:dyDescent="0.2">
      <c r="A102" s="22"/>
    </row>
    <row r="103" spans="1:1" x14ac:dyDescent="0.2">
      <c r="A103" s="22"/>
    </row>
    <row r="104" spans="1:1" x14ac:dyDescent="0.2">
      <c r="A104" s="22"/>
    </row>
    <row r="105" spans="1:1" x14ac:dyDescent="0.2">
      <c r="A105" s="22"/>
    </row>
    <row r="106" spans="1:1" x14ac:dyDescent="0.2">
      <c r="A106" s="22"/>
    </row>
    <row r="107" spans="1:1" x14ac:dyDescent="0.2">
      <c r="A107" s="22"/>
    </row>
    <row r="108" spans="1:1" x14ac:dyDescent="0.2">
      <c r="A108" s="22"/>
    </row>
    <row r="109" spans="1:1" x14ac:dyDescent="0.2">
      <c r="A109" s="22"/>
    </row>
    <row r="110" spans="1:1" x14ac:dyDescent="0.2">
      <c r="A110" s="22"/>
    </row>
    <row r="111" spans="1:1" x14ac:dyDescent="0.2">
      <c r="A111" s="22"/>
    </row>
    <row r="112" spans="1:1" x14ac:dyDescent="0.2">
      <c r="A112" s="22"/>
    </row>
    <row r="113" spans="1:1" x14ac:dyDescent="0.2">
      <c r="A113" s="22"/>
    </row>
    <row r="114" spans="1:1" x14ac:dyDescent="0.2">
      <c r="A114" s="22"/>
    </row>
    <row r="115" spans="1:1" x14ac:dyDescent="0.2">
      <c r="A115" s="22"/>
    </row>
    <row r="116" spans="1:1" x14ac:dyDescent="0.2">
      <c r="A116" s="23"/>
    </row>
    <row r="117" spans="1:1" x14ac:dyDescent="0.2">
      <c r="A117" s="23"/>
    </row>
    <row r="118" spans="1:1" x14ac:dyDescent="0.2">
      <c r="A118" s="23"/>
    </row>
    <row r="119" spans="1:1" x14ac:dyDescent="0.2">
      <c r="A119" s="23"/>
    </row>
    <row r="120" spans="1:1" x14ac:dyDescent="0.2">
      <c r="A120" s="23"/>
    </row>
    <row r="121" spans="1:1" x14ac:dyDescent="0.2">
      <c r="A121" s="23"/>
    </row>
    <row r="122" spans="1:1" x14ac:dyDescent="0.2">
      <c r="A122" s="23"/>
    </row>
    <row r="123" spans="1:1" x14ac:dyDescent="0.2">
      <c r="A123" s="23"/>
    </row>
    <row r="124" spans="1:1" x14ac:dyDescent="0.2">
      <c r="A124" s="23"/>
    </row>
    <row r="125" spans="1:1" x14ac:dyDescent="0.2">
      <c r="A125" s="23"/>
    </row>
    <row r="126" spans="1:1" x14ac:dyDescent="0.2">
      <c r="A126" s="23"/>
    </row>
    <row r="127" spans="1:1" x14ac:dyDescent="0.2">
      <c r="A127" s="23"/>
    </row>
    <row r="128" spans="1:1" x14ac:dyDescent="0.2">
      <c r="A128" s="23"/>
    </row>
    <row r="129" spans="1:1" x14ac:dyDescent="0.2">
      <c r="A129" s="23"/>
    </row>
    <row r="130" spans="1:1" x14ac:dyDescent="0.2">
      <c r="A130" s="23"/>
    </row>
    <row r="131" spans="1:1" x14ac:dyDescent="0.2">
      <c r="A131" s="23"/>
    </row>
    <row r="132" spans="1:1" x14ac:dyDescent="0.2">
      <c r="A132" s="23"/>
    </row>
    <row r="133" spans="1:1" x14ac:dyDescent="0.2">
      <c r="A133" s="23"/>
    </row>
    <row r="134" spans="1:1" x14ac:dyDescent="0.2">
      <c r="A134" s="23"/>
    </row>
    <row r="135" spans="1:1" x14ac:dyDescent="0.2">
      <c r="A135" s="23"/>
    </row>
    <row r="136" spans="1:1" x14ac:dyDescent="0.2">
      <c r="A136" s="23"/>
    </row>
    <row r="137" spans="1:1" x14ac:dyDescent="0.2">
      <c r="A137" s="23"/>
    </row>
    <row r="138" spans="1:1" x14ac:dyDescent="0.2">
      <c r="A138" s="23"/>
    </row>
    <row r="139" spans="1:1" x14ac:dyDescent="0.2">
      <c r="A139" s="23"/>
    </row>
    <row r="140" spans="1:1" x14ac:dyDescent="0.2">
      <c r="A140" s="23"/>
    </row>
    <row r="141" spans="1:1" x14ac:dyDescent="0.2">
      <c r="A141" s="23"/>
    </row>
    <row r="142" spans="1:1" x14ac:dyDescent="0.2">
      <c r="A142" s="23"/>
    </row>
    <row r="143" spans="1:1" x14ac:dyDescent="0.2">
      <c r="A143" s="23"/>
    </row>
    <row r="144" spans="1:1" x14ac:dyDescent="0.2">
      <c r="A144" s="23"/>
    </row>
    <row r="145" spans="1:1" x14ac:dyDescent="0.2">
      <c r="A145" s="23"/>
    </row>
    <row r="146" spans="1:1" x14ac:dyDescent="0.2">
      <c r="A146" s="23"/>
    </row>
    <row r="147" spans="1:1" x14ac:dyDescent="0.2">
      <c r="A147" s="23"/>
    </row>
    <row r="148" spans="1:1" x14ac:dyDescent="0.2">
      <c r="A148" s="23"/>
    </row>
    <row r="149" spans="1:1" x14ac:dyDescent="0.2">
      <c r="A149" s="23"/>
    </row>
    <row r="150" spans="1:1" x14ac:dyDescent="0.2">
      <c r="A150" s="23"/>
    </row>
    <row r="151" spans="1:1" x14ac:dyDescent="0.2">
      <c r="A151" s="23"/>
    </row>
    <row r="152" spans="1:1" x14ac:dyDescent="0.2">
      <c r="A152" s="23"/>
    </row>
    <row r="153" spans="1:1" x14ac:dyDescent="0.2">
      <c r="A153" s="23"/>
    </row>
    <row r="154" spans="1:1" x14ac:dyDescent="0.2">
      <c r="A154" s="23"/>
    </row>
    <row r="155" spans="1:1" x14ac:dyDescent="0.2">
      <c r="A155" s="23"/>
    </row>
    <row r="156" spans="1:1" x14ac:dyDescent="0.2">
      <c r="A156" s="23"/>
    </row>
    <row r="157" spans="1:1" x14ac:dyDescent="0.2">
      <c r="A157" s="23"/>
    </row>
    <row r="158" spans="1:1" x14ac:dyDescent="0.2">
      <c r="A158" s="23"/>
    </row>
    <row r="159" spans="1:1" x14ac:dyDescent="0.2">
      <c r="A159" s="23"/>
    </row>
    <row r="160" spans="1:1" x14ac:dyDescent="0.2">
      <c r="A160" s="23"/>
    </row>
    <row r="161" spans="1:1" x14ac:dyDescent="0.2">
      <c r="A161" s="23"/>
    </row>
    <row r="162" spans="1:1" x14ac:dyDescent="0.2">
      <c r="A162" s="23"/>
    </row>
    <row r="163" spans="1:1" x14ac:dyDescent="0.2">
      <c r="A163" s="23"/>
    </row>
    <row r="164" spans="1:1" x14ac:dyDescent="0.2">
      <c r="A164" s="23"/>
    </row>
    <row r="165" spans="1:1" x14ac:dyDescent="0.2">
      <c r="A165" s="23"/>
    </row>
    <row r="166" spans="1:1" x14ac:dyDescent="0.2">
      <c r="A166" s="23"/>
    </row>
    <row r="167" spans="1:1" x14ac:dyDescent="0.2">
      <c r="A167" s="23"/>
    </row>
    <row r="168" spans="1:1" x14ac:dyDescent="0.2">
      <c r="A168" s="23"/>
    </row>
    <row r="169" spans="1:1" x14ac:dyDescent="0.2">
      <c r="A169" s="23"/>
    </row>
    <row r="170" spans="1:1" x14ac:dyDescent="0.2">
      <c r="A170" s="23"/>
    </row>
    <row r="171" spans="1:1" x14ac:dyDescent="0.2">
      <c r="A171" s="23"/>
    </row>
    <row r="172" spans="1:1" x14ac:dyDescent="0.2">
      <c r="A172" s="23"/>
    </row>
    <row r="173" spans="1:1" x14ac:dyDescent="0.2">
      <c r="A173" s="23"/>
    </row>
    <row r="174" spans="1:1" x14ac:dyDescent="0.2">
      <c r="A174" s="23"/>
    </row>
    <row r="175" spans="1:1" x14ac:dyDescent="0.2">
      <c r="A175" s="23"/>
    </row>
    <row r="176" spans="1:1" x14ac:dyDescent="0.2">
      <c r="A176" s="23"/>
    </row>
    <row r="177" spans="1:1" x14ac:dyDescent="0.2">
      <c r="A177" s="23"/>
    </row>
    <row r="178" spans="1:1" x14ac:dyDescent="0.2">
      <c r="A178" s="23"/>
    </row>
    <row r="179" spans="1:1" x14ac:dyDescent="0.2">
      <c r="A179" s="23"/>
    </row>
    <row r="180" spans="1:1" x14ac:dyDescent="0.2">
      <c r="A180" s="23"/>
    </row>
    <row r="181" spans="1:1" x14ac:dyDescent="0.2">
      <c r="A181" s="23"/>
    </row>
    <row r="182" spans="1:1" x14ac:dyDescent="0.2">
      <c r="A182" s="23"/>
    </row>
    <row r="183" spans="1:1" x14ac:dyDescent="0.2">
      <c r="A183" s="23"/>
    </row>
    <row r="184" spans="1:1" x14ac:dyDescent="0.2">
      <c r="A184" s="23"/>
    </row>
    <row r="185" spans="1:1" x14ac:dyDescent="0.2">
      <c r="A185" s="23"/>
    </row>
    <row r="186" spans="1:1" x14ac:dyDescent="0.2">
      <c r="A186" s="23"/>
    </row>
    <row r="187" spans="1:1" x14ac:dyDescent="0.2">
      <c r="A187" s="23"/>
    </row>
    <row r="188" spans="1:1" x14ac:dyDescent="0.2">
      <c r="A188" s="23"/>
    </row>
    <row r="189" spans="1:1" x14ac:dyDescent="0.2">
      <c r="A189" s="23"/>
    </row>
    <row r="190" spans="1:1" x14ac:dyDescent="0.2">
      <c r="A190" s="23"/>
    </row>
    <row r="191" spans="1:1" x14ac:dyDescent="0.2">
      <c r="A191" s="23"/>
    </row>
    <row r="192" spans="1:1" x14ac:dyDescent="0.2">
      <c r="A192" s="23"/>
    </row>
    <row r="193" spans="1:1" x14ac:dyDescent="0.2">
      <c r="A193" s="23"/>
    </row>
    <row r="194" spans="1:1" x14ac:dyDescent="0.2">
      <c r="A194" s="23"/>
    </row>
    <row r="195" spans="1:1" x14ac:dyDescent="0.2">
      <c r="A195" s="23"/>
    </row>
    <row r="196" spans="1:1" x14ac:dyDescent="0.2">
      <c r="A196" s="23"/>
    </row>
    <row r="197" spans="1:1" x14ac:dyDescent="0.2">
      <c r="A197" s="23"/>
    </row>
    <row r="198" spans="1:1" x14ac:dyDescent="0.2">
      <c r="A198" s="23"/>
    </row>
    <row r="199" spans="1:1" x14ac:dyDescent="0.2">
      <c r="A199" s="23"/>
    </row>
    <row r="200" spans="1:1" x14ac:dyDescent="0.2">
      <c r="A200" s="23"/>
    </row>
    <row r="201" spans="1:1" x14ac:dyDescent="0.2">
      <c r="A201" s="23"/>
    </row>
    <row r="202" spans="1:1" x14ac:dyDescent="0.2">
      <c r="A202" s="23"/>
    </row>
    <row r="203" spans="1:1" x14ac:dyDescent="0.2">
      <c r="A203" s="23"/>
    </row>
    <row r="204" spans="1:1" x14ac:dyDescent="0.2">
      <c r="A204" s="23"/>
    </row>
    <row r="205" spans="1:1" x14ac:dyDescent="0.2">
      <c r="A205" s="23"/>
    </row>
    <row r="206" spans="1:1" x14ac:dyDescent="0.2">
      <c r="A206" s="23"/>
    </row>
    <row r="207" spans="1:1" x14ac:dyDescent="0.2">
      <c r="A207" s="23"/>
    </row>
    <row r="208" spans="1:1" x14ac:dyDescent="0.2">
      <c r="A208" s="23"/>
    </row>
    <row r="209" spans="1:1" x14ac:dyDescent="0.2">
      <c r="A209" s="23"/>
    </row>
    <row r="210" spans="1:1" x14ac:dyDescent="0.2">
      <c r="A210" s="23"/>
    </row>
    <row r="211" spans="1:1" x14ac:dyDescent="0.2">
      <c r="A211" s="23"/>
    </row>
    <row r="212" spans="1:1" x14ac:dyDescent="0.2">
      <c r="A212" s="23"/>
    </row>
    <row r="213" spans="1:1" x14ac:dyDescent="0.2">
      <c r="A213" s="23"/>
    </row>
    <row r="214" spans="1:1" x14ac:dyDescent="0.2">
      <c r="A214" s="23"/>
    </row>
    <row r="215" spans="1:1" x14ac:dyDescent="0.2">
      <c r="A215" s="23"/>
    </row>
    <row r="216" spans="1:1" x14ac:dyDescent="0.2">
      <c r="A216" s="23"/>
    </row>
    <row r="217" spans="1:1" x14ac:dyDescent="0.2">
      <c r="A217" s="23"/>
    </row>
    <row r="218" spans="1:1" x14ac:dyDescent="0.2">
      <c r="A218" s="23"/>
    </row>
    <row r="219" spans="1:1" x14ac:dyDescent="0.2">
      <c r="A219" s="23"/>
    </row>
    <row r="220" spans="1:1" x14ac:dyDescent="0.2">
      <c r="A220" s="23"/>
    </row>
    <row r="221" spans="1:1" x14ac:dyDescent="0.2">
      <c r="A221" s="23"/>
    </row>
    <row r="222" spans="1:1" x14ac:dyDescent="0.2">
      <c r="A222" s="23"/>
    </row>
    <row r="223" spans="1:1" x14ac:dyDescent="0.2">
      <c r="A223" s="23"/>
    </row>
    <row r="224" spans="1:1" x14ac:dyDescent="0.2">
      <c r="A224" s="23"/>
    </row>
    <row r="225" spans="1:1" x14ac:dyDescent="0.2">
      <c r="A225" s="23"/>
    </row>
    <row r="226" spans="1:1" x14ac:dyDescent="0.2">
      <c r="A226" s="23"/>
    </row>
    <row r="227" spans="1:1" x14ac:dyDescent="0.2">
      <c r="A227" s="23"/>
    </row>
    <row r="228" spans="1:1" x14ac:dyDescent="0.2">
      <c r="A228" s="23"/>
    </row>
    <row r="229" spans="1:1" x14ac:dyDescent="0.2">
      <c r="A229" s="23"/>
    </row>
    <row r="230" spans="1:1" x14ac:dyDescent="0.2">
      <c r="A230" s="23"/>
    </row>
    <row r="231" spans="1:1" x14ac:dyDescent="0.2">
      <c r="A231" s="23"/>
    </row>
    <row r="232" spans="1:1" x14ac:dyDescent="0.2">
      <c r="A232" s="23"/>
    </row>
    <row r="233" spans="1:1" x14ac:dyDescent="0.2">
      <c r="A233" s="23"/>
    </row>
    <row r="234" spans="1:1" x14ac:dyDescent="0.2">
      <c r="A234" s="23"/>
    </row>
    <row r="235" spans="1:1" x14ac:dyDescent="0.2">
      <c r="A235" s="23"/>
    </row>
    <row r="236" spans="1:1" x14ac:dyDescent="0.2">
      <c r="A236" s="23"/>
    </row>
    <row r="237" spans="1:1" x14ac:dyDescent="0.2">
      <c r="A237" s="23"/>
    </row>
    <row r="238" spans="1:1" x14ac:dyDescent="0.2">
      <c r="A238" s="23"/>
    </row>
    <row r="239" spans="1:1" x14ac:dyDescent="0.2">
      <c r="A239" s="23"/>
    </row>
    <row r="240" spans="1:1" x14ac:dyDescent="0.2">
      <c r="A240" s="23"/>
    </row>
    <row r="241" spans="1:1" x14ac:dyDescent="0.2">
      <c r="A241" s="23"/>
    </row>
    <row r="242" spans="1:1" x14ac:dyDescent="0.2">
      <c r="A242" s="23"/>
    </row>
    <row r="243" spans="1:1" x14ac:dyDescent="0.2">
      <c r="A243" s="23"/>
    </row>
    <row r="244" spans="1:1" x14ac:dyDescent="0.2">
      <c r="A244" s="23"/>
    </row>
    <row r="245" spans="1:1" x14ac:dyDescent="0.2">
      <c r="A245" s="23"/>
    </row>
    <row r="246" spans="1:1" x14ac:dyDescent="0.2">
      <c r="A246" s="23"/>
    </row>
    <row r="247" spans="1:1" x14ac:dyDescent="0.2">
      <c r="A247" s="23"/>
    </row>
    <row r="248" spans="1:1" x14ac:dyDescent="0.2">
      <c r="A248" s="23"/>
    </row>
    <row r="249" spans="1:1" x14ac:dyDescent="0.2">
      <c r="A249" s="23"/>
    </row>
    <row r="250" spans="1:1" x14ac:dyDescent="0.2">
      <c r="A250" s="23"/>
    </row>
    <row r="251" spans="1:1" x14ac:dyDescent="0.2">
      <c r="A251" s="23"/>
    </row>
    <row r="252" spans="1:1" x14ac:dyDescent="0.2">
      <c r="A252" s="23"/>
    </row>
    <row r="253" spans="1:1" x14ac:dyDescent="0.2">
      <c r="A253" s="23"/>
    </row>
    <row r="254" spans="1:1" x14ac:dyDescent="0.2">
      <c r="A254" s="23"/>
    </row>
    <row r="255" spans="1:1" x14ac:dyDescent="0.2">
      <c r="A255" s="23"/>
    </row>
    <row r="256" spans="1:1" x14ac:dyDescent="0.2">
      <c r="A256" s="23"/>
    </row>
    <row r="257" spans="1:1" x14ac:dyDescent="0.2">
      <c r="A257" s="23"/>
    </row>
    <row r="258" spans="1:1" x14ac:dyDescent="0.2">
      <c r="A258" s="23"/>
    </row>
    <row r="259" spans="1:1" x14ac:dyDescent="0.2">
      <c r="A259" s="23"/>
    </row>
    <row r="260" spans="1:1" x14ac:dyDescent="0.2">
      <c r="A260" s="23"/>
    </row>
    <row r="261" spans="1:1" x14ac:dyDescent="0.2">
      <c r="A261" s="23"/>
    </row>
    <row r="262" spans="1:1" x14ac:dyDescent="0.2">
      <c r="A262" s="23"/>
    </row>
    <row r="263" spans="1:1" x14ac:dyDescent="0.2">
      <c r="A263" s="23"/>
    </row>
    <row r="264" spans="1:1" x14ac:dyDescent="0.2">
      <c r="A264" s="23"/>
    </row>
    <row r="265" spans="1:1" x14ac:dyDescent="0.2">
      <c r="A265" s="23"/>
    </row>
    <row r="266" spans="1:1" x14ac:dyDescent="0.2">
      <c r="A266" s="23"/>
    </row>
    <row r="267" spans="1:1" x14ac:dyDescent="0.2">
      <c r="A267" s="23"/>
    </row>
    <row r="268" spans="1:1" x14ac:dyDescent="0.2">
      <c r="A268" s="23"/>
    </row>
    <row r="269" spans="1:1" x14ac:dyDescent="0.2">
      <c r="A269" s="23"/>
    </row>
    <row r="270" spans="1:1" x14ac:dyDescent="0.2">
      <c r="A270" s="23"/>
    </row>
    <row r="271" spans="1:1" x14ac:dyDescent="0.2">
      <c r="A271" s="23"/>
    </row>
    <row r="272" spans="1:1" x14ac:dyDescent="0.2">
      <c r="A272" s="23"/>
    </row>
    <row r="273" spans="1:1" x14ac:dyDescent="0.2">
      <c r="A273" s="23"/>
    </row>
    <row r="274" spans="1:1" x14ac:dyDescent="0.2">
      <c r="A274" s="23"/>
    </row>
    <row r="275" spans="1:1" x14ac:dyDescent="0.2">
      <c r="A275" s="23"/>
    </row>
    <row r="276" spans="1:1" x14ac:dyDescent="0.2">
      <c r="A276" s="23"/>
    </row>
    <row r="277" spans="1:1" x14ac:dyDescent="0.2">
      <c r="A277" s="23"/>
    </row>
    <row r="278" spans="1:1" x14ac:dyDescent="0.2">
      <c r="A278" s="23"/>
    </row>
    <row r="279" spans="1:1" x14ac:dyDescent="0.2">
      <c r="A279" s="23"/>
    </row>
    <row r="280" spans="1:1" x14ac:dyDescent="0.2">
      <c r="A280" s="23"/>
    </row>
    <row r="281" spans="1:1" x14ac:dyDescent="0.2">
      <c r="A281" s="23"/>
    </row>
    <row r="282" spans="1:1" x14ac:dyDescent="0.2">
      <c r="A282" s="23"/>
    </row>
    <row r="283" spans="1:1" x14ac:dyDescent="0.2">
      <c r="A283" s="23"/>
    </row>
    <row r="284" spans="1:1" x14ac:dyDescent="0.2">
      <c r="A284" s="23"/>
    </row>
    <row r="285" spans="1:1" x14ac:dyDescent="0.2">
      <c r="A285" s="23"/>
    </row>
    <row r="286" spans="1:1" x14ac:dyDescent="0.2">
      <c r="A286" s="23"/>
    </row>
    <row r="287" spans="1:1" x14ac:dyDescent="0.2">
      <c r="A287" s="23"/>
    </row>
    <row r="288" spans="1:1" x14ac:dyDescent="0.2">
      <c r="A288" s="23"/>
    </row>
    <row r="289" spans="1:1" x14ac:dyDescent="0.2">
      <c r="A289" s="23"/>
    </row>
    <row r="290" spans="1:1" x14ac:dyDescent="0.2">
      <c r="A290" s="23"/>
    </row>
    <row r="291" spans="1:1" x14ac:dyDescent="0.2">
      <c r="A291" s="23"/>
    </row>
    <row r="292" spans="1:1" x14ac:dyDescent="0.2">
      <c r="A292" s="23"/>
    </row>
    <row r="293" spans="1:1" x14ac:dyDescent="0.2">
      <c r="A293" s="23"/>
    </row>
    <row r="294" spans="1:1" x14ac:dyDescent="0.2">
      <c r="A294" s="23"/>
    </row>
    <row r="295" spans="1:1" x14ac:dyDescent="0.2">
      <c r="A295" s="23"/>
    </row>
    <row r="296" spans="1:1" x14ac:dyDescent="0.2">
      <c r="A296" s="23"/>
    </row>
    <row r="297" spans="1:1" x14ac:dyDescent="0.2">
      <c r="A297" s="23"/>
    </row>
    <row r="298" spans="1:1" x14ac:dyDescent="0.2">
      <c r="A298" s="23"/>
    </row>
    <row r="299" spans="1:1" x14ac:dyDescent="0.2">
      <c r="A299" s="23"/>
    </row>
    <row r="300" spans="1:1" x14ac:dyDescent="0.2">
      <c r="A300" s="23"/>
    </row>
    <row r="301" spans="1:1" x14ac:dyDescent="0.2">
      <c r="A301" s="23"/>
    </row>
    <row r="302" spans="1:1" x14ac:dyDescent="0.2">
      <c r="A302" s="23"/>
    </row>
    <row r="303" spans="1:1" x14ac:dyDescent="0.2">
      <c r="A303" s="23"/>
    </row>
    <row r="304" spans="1:1" x14ac:dyDescent="0.2">
      <c r="A304" s="23"/>
    </row>
    <row r="305" spans="1:1" x14ac:dyDescent="0.2">
      <c r="A305" s="23"/>
    </row>
    <row r="306" spans="1:1" x14ac:dyDescent="0.2">
      <c r="A306" s="23"/>
    </row>
  </sheetData>
  <mergeCells count="3">
    <mergeCell ref="A1:AG1"/>
    <mergeCell ref="A2:AG2"/>
    <mergeCell ref="A22:AG2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6"/>
  <sheetViews>
    <sheetView zoomScaleNormal="100" workbookViewId="0">
      <selection activeCell="B3" sqref="B3"/>
    </sheetView>
  </sheetViews>
  <sheetFormatPr baseColWidth="10" defaultRowHeight="12.75" x14ac:dyDescent="0.2"/>
  <cols>
    <col min="1" max="1" width="36" style="21" bestFit="1" customWidth="1"/>
    <col min="2" max="16384" width="11.42578125" style="2"/>
  </cols>
  <sheetData>
    <row r="1" spans="1:10" ht="15" customHeight="1" x14ac:dyDescent="0.2">
      <c r="A1" s="129" t="s">
        <v>296</v>
      </c>
      <c r="B1" s="130"/>
      <c r="C1" s="130"/>
      <c r="D1" s="130"/>
      <c r="E1" s="130"/>
      <c r="F1" s="130"/>
      <c r="G1" s="130"/>
      <c r="H1" s="130"/>
      <c r="I1" s="130"/>
      <c r="J1" s="131"/>
    </row>
    <row r="2" spans="1:10" ht="15" x14ac:dyDescent="0.2">
      <c r="A2" s="132" t="s">
        <v>266</v>
      </c>
      <c r="B2" s="133"/>
      <c r="C2" s="133"/>
      <c r="D2" s="133"/>
      <c r="E2" s="133"/>
      <c r="F2" s="133"/>
      <c r="G2" s="133"/>
      <c r="H2" s="133"/>
      <c r="I2" s="133"/>
      <c r="J2" s="134"/>
    </row>
    <row r="3" spans="1:10" ht="25.5" x14ac:dyDescent="0.2">
      <c r="A3" s="7" t="s">
        <v>239</v>
      </c>
      <c r="B3" s="6" t="s">
        <v>297</v>
      </c>
      <c r="C3" s="6" t="s">
        <v>61</v>
      </c>
      <c r="D3" s="6" t="s">
        <v>298</v>
      </c>
      <c r="E3" s="6" t="s">
        <v>299</v>
      </c>
      <c r="F3" s="6" t="s">
        <v>7</v>
      </c>
      <c r="G3" s="6" t="s">
        <v>49</v>
      </c>
      <c r="H3" s="6" t="s">
        <v>58</v>
      </c>
      <c r="I3" s="6" t="s">
        <v>53</v>
      </c>
      <c r="J3" s="6" t="s">
        <v>300</v>
      </c>
    </row>
    <row r="4" spans="1:10" x14ac:dyDescent="0.2">
      <c r="A4" s="3" t="s">
        <v>240</v>
      </c>
      <c r="B4" s="3" t="s">
        <v>60</v>
      </c>
      <c r="C4" s="3" t="s">
        <v>62</v>
      </c>
      <c r="D4" s="3" t="s">
        <v>5</v>
      </c>
      <c r="E4" s="3" t="s">
        <v>6</v>
      </c>
      <c r="F4" s="3" t="s">
        <v>8</v>
      </c>
      <c r="G4" s="3" t="s">
        <v>52</v>
      </c>
      <c r="H4" s="3" t="s">
        <v>32</v>
      </c>
      <c r="I4" s="3" t="s">
        <v>55</v>
      </c>
      <c r="J4" s="3" t="s">
        <v>57</v>
      </c>
    </row>
    <row r="5" spans="1:10" x14ac:dyDescent="0.2">
      <c r="A5" s="18" t="s">
        <v>224</v>
      </c>
      <c r="B5" s="19">
        <v>125000</v>
      </c>
      <c r="C5" s="19">
        <v>5400000</v>
      </c>
      <c r="D5" s="19">
        <v>627376.5</v>
      </c>
      <c r="E5" s="19">
        <v>1342546</v>
      </c>
      <c r="F5" s="19">
        <v>0</v>
      </c>
      <c r="G5" s="19">
        <v>4970732</v>
      </c>
      <c r="H5" s="19">
        <v>570000</v>
      </c>
      <c r="I5" s="19">
        <v>69781</v>
      </c>
      <c r="J5" s="19">
        <v>1376965</v>
      </c>
    </row>
    <row r="6" spans="1:10" x14ac:dyDescent="0.2">
      <c r="A6" s="18" t="s">
        <v>225</v>
      </c>
      <c r="B6" s="19">
        <v>150000</v>
      </c>
      <c r="C6" s="19">
        <v>3264000</v>
      </c>
      <c r="D6" s="19">
        <v>123125.5</v>
      </c>
      <c r="E6" s="19">
        <v>314122.5</v>
      </c>
      <c r="F6" s="19">
        <v>4697</v>
      </c>
      <c r="G6" s="19">
        <v>425521</v>
      </c>
      <c r="H6" s="19">
        <v>80000</v>
      </c>
      <c r="I6" s="19">
        <v>40844</v>
      </c>
      <c r="J6" s="19">
        <v>808165.66666666663</v>
      </c>
    </row>
    <row r="7" spans="1:10" x14ac:dyDescent="0.2">
      <c r="A7" s="18" t="s">
        <v>226</v>
      </c>
      <c r="B7" s="19">
        <v>38000</v>
      </c>
      <c r="C7" s="19">
        <v>4489814</v>
      </c>
      <c r="D7" s="19">
        <v>73057</v>
      </c>
      <c r="E7" s="19">
        <v>82867.5</v>
      </c>
      <c r="F7" s="19">
        <v>1403</v>
      </c>
      <c r="G7" s="19">
        <v>1690703</v>
      </c>
      <c r="H7" s="19">
        <v>114500</v>
      </c>
      <c r="I7" s="19">
        <v>137601</v>
      </c>
      <c r="J7" s="19">
        <v>326977.66666666669</v>
      </c>
    </row>
    <row r="8" spans="1:10" x14ac:dyDescent="0.2">
      <c r="A8" s="18" t="s">
        <v>227</v>
      </c>
      <c r="B8" s="19">
        <v>650000</v>
      </c>
      <c r="C8" s="19">
        <v>6173700</v>
      </c>
      <c r="D8" s="19">
        <v>428510</v>
      </c>
      <c r="E8" s="19">
        <v>1015679</v>
      </c>
      <c r="F8" s="19">
        <v>1385</v>
      </c>
      <c r="G8" s="19">
        <v>3433611</v>
      </c>
      <c r="H8" s="19">
        <v>550000</v>
      </c>
      <c r="I8" s="19">
        <v>125011</v>
      </c>
      <c r="J8" s="19">
        <v>3628226</v>
      </c>
    </row>
    <row r="9" spans="1:10" x14ac:dyDescent="0.2">
      <c r="A9" s="18" t="s">
        <v>228</v>
      </c>
      <c r="B9" s="19">
        <v>0</v>
      </c>
      <c r="C9" s="19">
        <v>0</v>
      </c>
      <c r="D9" s="19">
        <v>0</v>
      </c>
      <c r="E9" s="19">
        <v>0</v>
      </c>
      <c r="F9" s="19">
        <v>0</v>
      </c>
      <c r="G9" s="19">
        <v>0</v>
      </c>
      <c r="H9" s="19">
        <v>0</v>
      </c>
      <c r="I9" s="19">
        <v>0</v>
      </c>
      <c r="J9" s="19">
        <v>0</v>
      </c>
    </row>
    <row r="10" spans="1:10" x14ac:dyDescent="0.2">
      <c r="A10" s="18" t="s">
        <v>229</v>
      </c>
      <c r="B10" s="19">
        <v>231000</v>
      </c>
      <c r="C10" s="19">
        <v>542000</v>
      </c>
      <c r="D10" s="19">
        <v>321312</v>
      </c>
      <c r="E10" s="19">
        <v>1257101.75</v>
      </c>
      <c r="F10" s="19">
        <v>0</v>
      </c>
      <c r="G10" s="19">
        <v>2508638</v>
      </c>
      <c r="H10" s="19">
        <v>500000</v>
      </c>
      <c r="I10" s="19">
        <v>266206</v>
      </c>
      <c r="J10" s="19">
        <v>1024145.3333333334</v>
      </c>
    </row>
    <row r="11" spans="1:10" x14ac:dyDescent="0.2">
      <c r="A11" s="18" t="s">
        <v>230</v>
      </c>
      <c r="B11" s="19">
        <v>0</v>
      </c>
      <c r="C11" s="19">
        <v>6532092</v>
      </c>
      <c r="D11" s="19">
        <v>115755.5</v>
      </c>
      <c r="E11" s="19">
        <v>132792</v>
      </c>
      <c r="F11" s="19">
        <v>0</v>
      </c>
      <c r="G11" s="19">
        <v>894309</v>
      </c>
      <c r="H11" s="19">
        <v>0</v>
      </c>
      <c r="I11" s="19">
        <v>0</v>
      </c>
      <c r="J11" s="19">
        <v>400601</v>
      </c>
    </row>
    <row r="12" spans="1:10" x14ac:dyDescent="0.2">
      <c r="A12" s="18" t="s">
        <v>231</v>
      </c>
      <c r="B12" s="19">
        <v>350000</v>
      </c>
      <c r="C12" s="19">
        <v>0</v>
      </c>
      <c r="D12" s="19">
        <v>0</v>
      </c>
      <c r="E12" s="19">
        <v>0</v>
      </c>
      <c r="F12" s="19">
        <v>0</v>
      </c>
      <c r="G12" s="19">
        <v>0</v>
      </c>
      <c r="H12" s="19">
        <v>0</v>
      </c>
      <c r="I12" s="19">
        <v>0</v>
      </c>
      <c r="J12" s="19">
        <v>0</v>
      </c>
    </row>
    <row r="13" spans="1:10" x14ac:dyDescent="0.2">
      <c r="A13" s="17" t="s">
        <v>237</v>
      </c>
      <c r="B13" s="7">
        <f>SUM(B5:B12)</f>
        <v>1544000</v>
      </c>
      <c r="C13" s="7">
        <f t="shared" ref="C13:I13" si="0">SUM(C5:C12)</f>
        <v>26401606</v>
      </c>
      <c r="D13" s="7">
        <f t="shared" si="0"/>
        <v>1689136.5</v>
      </c>
      <c r="E13" s="7">
        <f t="shared" si="0"/>
        <v>4145108.75</v>
      </c>
      <c r="F13" s="7">
        <f t="shared" si="0"/>
        <v>7485</v>
      </c>
      <c r="G13" s="7">
        <f t="shared" si="0"/>
        <v>13923514</v>
      </c>
      <c r="H13" s="7">
        <f t="shared" si="0"/>
        <v>1814500</v>
      </c>
      <c r="I13" s="7">
        <f t="shared" si="0"/>
        <v>639443</v>
      </c>
      <c r="J13" s="7">
        <f>SUM(J5:J12)</f>
        <v>7565080.666666666</v>
      </c>
    </row>
    <row r="14" spans="1:10" x14ac:dyDescent="0.2">
      <c r="A14" s="18" t="s">
        <v>232</v>
      </c>
      <c r="B14" s="19">
        <v>1847168</v>
      </c>
      <c r="C14" s="19">
        <v>7200000</v>
      </c>
      <c r="D14" s="19">
        <v>146513</v>
      </c>
      <c r="E14" s="19">
        <v>256643.75</v>
      </c>
      <c r="F14" s="19">
        <v>2340</v>
      </c>
      <c r="G14" s="19">
        <v>1017805</v>
      </c>
      <c r="H14" s="19">
        <v>592914</v>
      </c>
      <c r="I14" s="19">
        <v>60813</v>
      </c>
      <c r="J14" s="19">
        <v>370304.66666666669</v>
      </c>
    </row>
    <row r="15" spans="1:10" x14ac:dyDescent="0.2">
      <c r="A15" s="18" t="s">
        <v>233</v>
      </c>
      <c r="B15" s="19">
        <v>506113.5</v>
      </c>
      <c r="C15" s="19">
        <v>0</v>
      </c>
      <c r="D15" s="19">
        <v>0</v>
      </c>
      <c r="E15" s="19">
        <v>3885</v>
      </c>
      <c r="F15" s="19">
        <v>0</v>
      </c>
      <c r="G15" s="19">
        <v>0</v>
      </c>
      <c r="H15" s="19">
        <v>0</v>
      </c>
      <c r="I15" s="19">
        <v>0</v>
      </c>
      <c r="J15" s="19">
        <v>14196.333333333334</v>
      </c>
    </row>
    <row r="16" spans="1:10" x14ac:dyDescent="0.2">
      <c r="A16" s="18" t="s">
        <v>234</v>
      </c>
      <c r="B16" s="19">
        <v>217854.5</v>
      </c>
      <c r="C16" s="19">
        <v>0</v>
      </c>
      <c r="D16" s="19">
        <v>11000</v>
      </c>
      <c r="E16" s="19">
        <v>54150.25</v>
      </c>
      <c r="F16" s="19">
        <v>0</v>
      </c>
      <c r="G16" s="19">
        <v>0</v>
      </c>
      <c r="H16" s="19">
        <v>13138</v>
      </c>
      <c r="I16" s="19">
        <v>49000</v>
      </c>
      <c r="J16" s="19">
        <v>130888.33333333333</v>
      </c>
    </row>
    <row r="17" spans="1:10" x14ac:dyDescent="0.2">
      <c r="A17" s="17" t="s">
        <v>238</v>
      </c>
      <c r="B17" s="7">
        <f>SUM(B14:B16)</f>
        <v>2571136</v>
      </c>
      <c r="C17" s="7">
        <f t="shared" ref="C17:J17" si="1">SUM(C14:C16)</f>
        <v>7200000</v>
      </c>
      <c r="D17" s="7">
        <f t="shared" si="1"/>
        <v>157513</v>
      </c>
      <c r="E17" s="7">
        <f t="shared" si="1"/>
        <v>314679</v>
      </c>
      <c r="F17" s="7">
        <f t="shared" si="1"/>
        <v>2340</v>
      </c>
      <c r="G17" s="7">
        <f t="shared" si="1"/>
        <v>1017805</v>
      </c>
      <c r="H17" s="7">
        <f t="shared" si="1"/>
        <v>606052</v>
      </c>
      <c r="I17" s="7">
        <f t="shared" si="1"/>
        <v>109813</v>
      </c>
      <c r="J17" s="7">
        <f t="shared" si="1"/>
        <v>515389.33333333331</v>
      </c>
    </row>
    <row r="18" spans="1:10" x14ac:dyDescent="0.2">
      <c r="A18" s="17" t="s">
        <v>2</v>
      </c>
      <c r="B18" s="7">
        <f>+B13+B17</f>
        <v>4115136</v>
      </c>
      <c r="C18" s="7">
        <f t="shared" ref="C18:J18" si="2">+C13+C17</f>
        <v>33601606</v>
      </c>
      <c r="D18" s="7">
        <f t="shared" si="2"/>
        <v>1846649.5</v>
      </c>
      <c r="E18" s="7">
        <f t="shared" si="2"/>
        <v>4459787.75</v>
      </c>
      <c r="F18" s="7">
        <f t="shared" si="2"/>
        <v>9825</v>
      </c>
      <c r="G18" s="7">
        <f t="shared" si="2"/>
        <v>14941319</v>
      </c>
      <c r="H18" s="7">
        <f t="shared" si="2"/>
        <v>2420552</v>
      </c>
      <c r="I18" s="7">
        <f t="shared" si="2"/>
        <v>749256</v>
      </c>
      <c r="J18" s="7">
        <f t="shared" si="2"/>
        <v>8080469.9999999991</v>
      </c>
    </row>
    <row r="19" spans="1:10" x14ac:dyDescent="0.2">
      <c r="A19" s="18" t="s">
        <v>235</v>
      </c>
      <c r="B19" s="19">
        <v>67</v>
      </c>
      <c r="C19" s="19">
        <v>3</v>
      </c>
      <c r="D19" s="19">
        <v>347</v>
      </c>
      <c r="E19" s="19">
        <v>929</v>
      </c>
      <c r="F19" s="19">
        <v>0</v>
      </c>
      <c r="G19" s="19">
        <v>197</v>
      </c>
      <c r="H19" s="19">
        <v>11</v>
      </c>
      <c r="I19" s="19">
        <v>55</v>
      </c>
      <c r="J19" s="19">
        <v>2178</v>
      </c>
    </row>
    <row r="20" spans="1:10" x14ac:dyDescent="0.2">
      <c r="A20" s="18" t="s">
        <v>236</v>
      </c>
      <c r="B20" s="19">
        <v>1</v>
      </c>
      <c r="C20" s="19">
        <v>1</v>
      </c>
      <c r="D20" s="19">
        <v>3</v>
      </c>
      <c r="E20" s="19">
        <v>5</v>
      </c>
      <c r="F20" s="19">
        <v>1</v>
      </c>
      <c r="G20" s="19">
        <v>1</v>
      </c>
      <c r="H20" s="19">
        <v>1</v>
      </c>
      <c r="I20" s="19">
        <v>1</v>
      </c>
      <c r="J20" s="19">
        <v>7</v>
      </c>
    </row>
    <row r="22" spans="1:10" x14ac:dyDescent="0.2">
      <c r="A22" s="119" t="s">
        <v>295</v>
      </c>
      <c r="B22" s="119"/>
      <c r="C22" s="119"/>
      <c r="D22" s="119"/>
      <c r="E22" s="119"/>
      <c r="F22" s="119"/>
      <c r="G22" s="119"/>
      <c r="H22" s="119"/>
      <c r="I22" s="119"/>
      <c r="J22" s="119"/>
    </row>
    <row r="23" spans="1:10" x14ac:dyDescent="0.2">
      <c r="A23" s="8" t="s">
        <v>252</v>
      </c>
      <c r="B23" s="9">
        <f>+B5/$B$18</f>
        <v>3.0375666806637738E-2</v>
      </c>
      <c r="C23" s="9">
        <f>+C5/$C$18</f>
        <v>0.16070660432123393</v>
      </c>
      <c r="D23" s="9">
        <f>+D5/$D$18</f>
        <v>0.33973772499870714</v>
      </c>
      <c r="E23" s="9">
        <f>+E5/$E$18</f>
        <v>0.30103360860614947</v>
      </c>
      <c r="F23" s="9">
        <f t="shared" ref="F23:F36" si="3">+F5/$F$18</f>
        <v>0</v>
      </c>
      <c r="G23" s="9">
        <f t="shared" ref="G23:G36" si="4">+G5/$G$18</f>
        <v>0.33268361380946354</v>
      </c>
      <c r="H23" s="9">
        <f>+H5/$H$18</f>
        <v>0.23548347649627027</v>
      </c>
      <c r="I23" s="9">
        <f>+I5/$I$18</f>
        <v>9.3133721985542997E-2</v>
      </c>
      <c r="J23" s="9">
        <f>+J5/$J$18</f>
        <v>0.17040654813395759</v>
      </c>
    </row>
    <row r="24" spans="1:10" x14ac:dyDescent="0.2">
      <c r="A24" s="10" t="s">
        <v>253</v>
      </c>
      <c r="B24" s="9">
        <f t="shared" ref="B24:B36" si="5">+B6/$B$18</f>
        <v>3.6450800167965286E-2</v>
      </c>
      <c r="C24" s="9">
        <f t="shared" ref="C24:C36" si="6">+C6/$C$18</f>
        <v>9.7138214167501402E-2</v>
      </c>
      <c r="D24" s="9">
        <f t="shared" ref="D24:D36" si="7">+D6/$D$18</f>
        <v>6.6675078297207993E-2</v>
      </c>
      <c r="E24" s="9">
        <f t="shared" ref="E24:E36" si="8">+E6/$E$18</f>
        <v>7.0434405762919997E-2</v>
      </c>
      <c r="F24" s="9">
        <f t="shared" si="3"/>
        <v>0.47806615776081424</v>
      </c>
      <c r="G24" s="9">
        <f t="shared" si="4"/>
        <v>2.8479480292201778E-2</v>
      </c>
      <c r="H24" s="9">
        <f t="shared" ref="H24:H36" si="9">+H6/$H$18</f>
        <v>3.30503124907046E-2</v>
      </c>
      <c r="I24" s="9">
        <f t="shared" ref="I24:I36" si="10">+I6/$I$18</f>
        <v>5.451274330802823E-2</v>
      </c>
      <c r="J24" s="9">
        <f t="shared" ref="J24:J36" si="11">+J6/$J$18</f>
        <v>0.1000146856144094</v>
      </c>
    </row>
    <row r="25" spans="1:10" x14ac:dyDescent="0.2">
      <c r="A25" s="10" t="s">
        <v>254</v>
      </c>
      <c r="B25" s="9">
        <f t="shared" si="5"/>
        <v>9.2342027092178723E-3</v>
      </c>
      <c r="C25" s="9">
        <f t="shared" si="6"/>
        <v>0.13361902999517344</v>
      </c>
      <c r="D25" s="9">
        <f t="shared" si="7"/>
        <v>3.956192011532237E-2</v>
      </c>
      <c r="E25" s="9">
        <f t="shared" si="8"/>
        <v>1.8581041216591529E-2</v>
      </c>
      <c r="F25" s="9">
        <f t="shared" si="3"/>
        <v>0.14279898218829518</v>
      </c>
      <c r="G25" s="9">
        <f t="shared" si="4"/>
        <v>0.11315620796263035</v>
      </c>
      <c r="H25" s="9">
        <f t="shared" si="9"/>
        <v>4.7303259752320956E-2</v>
      </c>
      <c r="I25" s="9">
        <f t="shared" si="10"/>
        <v>0.1836501809795317</v>
      </c>
      <c r="J25" s="9">
        <f t="shared" si="11"/>
        <v>4.0465179211935286E-2</v>
      </c>
    </row>
    <row r="26" spans="1:10" x14ac:dyDescent="0.2">
      <c r="A26" s="10" t="s">
        <v>255</v>
      </c>
      <c r="B26" s="9">
        <f t="shared" si="5"/>
        <v>0.15795346739451624</v>
      </c>
      <c r="C26" s="9">
        <f t="shared" si="6"/>
        <v>0.18373228946259296</v>
      </c>
      <c r="D26" s="9">
        <f t="shared" si="7"/>
        <v>0.23204728347203948</v>
      </c>
      <c r="E26" s="9">
        <f t="shared" si="8"/>
        <v>0.22774155563793366</v>
      </c>
      <c r="F26" s="9">
        <f t="shared" si="3"/>
        <v>0.14096692111959289</v>
      </c>
      <c r="G26" s="9">
        <f t="shared" si="4"/>
        <v>0.22980641802775242</v>
      </c>
      <c r="H26" s="9">
        <f t="shared" si="9"/>
        <v>0.22722089837359413</v>
      </c>
      <c r="I26" s="9">
        <f t="shared" si="10"/>
        <v>0.16684684540397407</v>
      </c>
      <c r="J26" s="9">
        <f t="shared" si="11"/>
        <v>0.44901175302921742</v>
      </c>
    </row>
    <row r="27" spans="1:10" x14ac:dyDescent="0.2">
      <c r="A27" s="10" t="s">
        <v>256</v>
      </c>
      <c r="B27" s="9">
        <f t="shared" si="5"/>
        <v>0</v>
      </c>
      <c r="C27" s="9">
        <f t="shared" si="6"/>
        <v>0</v>
      </c>
      <c r="D27" s="9">
        <f t="shared" si="7"/>
        <v>0</v>
      </c>
      <c r="E27" s="9">
        <f t="shared" si="8"/>
        <v>0</v>
      </c>
      <c r="F27" s="9">
        <f t="shared" si="3"/>
        <v>0</v>
      </c>
      <c r="G27" s="9">
        <f t="shared" si="4"/>
        <v>0</v>
      </c>
      <c r="H27" s="9">
        <f t="shared" si="9"/>
        <v>0</v>
      </c>
      <c r="I27" s="9">
        <f t="shared" si="10"/>
        <v>0</v>
      </c>
      <c r="J27" s="9">
        <f t="shared" si="11"/>
        <v>0</v>
      </c>
    </row>
    <row r="28" spans="1:10" x14ac:dyDescent="0.2">
      <c r="A28" s="10" t="s">
        <v>257</v>
      </c>
      <c r="B28" s="9">
        <f t="shared" si="5"/>
        <v>5.6134232258666546E-2</v>
      </c>
      <c r="C28" s="9">
        <f t="shared" si="6"/>
        <v>1.6130181396686812E-2</v>
      </c>
      <c r="D28" s="9">
        <f t="shared" si="7"/>
        <v>0.17399728535382594</v>
      </c>
      <c r="E28" s="9">
        <f t="shared" si="8"/>
        <v>0.28187479325669701</v>
      </c>
      <c r="F28" s="9">
        <f t="shared" si="3"/>
        <v>0</v>
      </c>
      <c r="G28" s="9">
        <f t="shared" si="4"/>
        <v>0.16789936684974063</v>
      </c>
      <c r="H28" s="9">
        <f t="shared" si="9"/>
        <v>0.20656445306690374</v>
      </c>
      <c r="I28" s="9">
        <f t="shared" si="10"/>
        <v>0.35529378476782303</v>
      </c>
      <c r="J28" s="9">
        <f t="shared" si="11"/>
        <v>0.12674328762229592</v>
      </c>
    </row>
    <row r="29" spans="1:10" x14ac:dyDescent="0.2">
      <c r="A29" s="10" t="s">
        <v>258</v>
      </c>
      <c r="B29" s="9">
        <f t="shared" si="5"/>
        <v>0</v>
      </c>
      <c r="C29" s="9">
        <f t="shared" si="6"/>
        <v>0.19439820822849954</v>
      </c>
      <c r="D29" s="9">
        <f t="shared" si="7"/>
        <v>6.2684066467404889E-2</v>
      </c>
      <c r="E29" s="9">
        <f t="shared" si="8"/>
        <v>2.9775408033711918E-2</v>
      </c>
      <c r="F29" s="9">
        <f t="shared" si="3"/>
        <v>0</v>
      </c>
      <c r="G29" s="9">
        <f t="shared" si="4"/>
        <v>5.9854755794987044E-2</v>
      </c>
      <c r="H29" s="9">
        <f t="shared" si="9"/>
        <v>0</v>
      </c>
      <c r="I29" s="9">
        <f t="shared" si="10"/>
        <v>0</v>
      </c>
      <c r="J29" s="9">
        <f t="shared" si="11"/>
        <v>4.9576447904639213E-2</v>
      </c>
    </row>
    <row r="30" spans="1:10" x14ac:dyDescent="0.2">
      <c r="A30" s="10" t="s">
        <v>259</v>
      </c>
      <c r="B30" s="9">
        <f t="shared" si="5"/>
        <v>8.5051867058585667E-2</v>
      </c>
      <c r="C30" s="9">
        <f t="shared" si="6"/>
        <v>0</v>
      </c>
      <c r="D30" s="9">
        <f t="shared" si="7"/>
        <v>0</v>
      </c>
      <c r="E30" s="9">
        <f t="shared" si="8"/>
        <v>0</v>
      </c>
      <c r="F30" s="9">
        <f t="shared" si="3"/>
        <v>0</v>
      </c>
      <c r="G30" s="9">
        <f t="shared" si="4"/>
        <v>0</v>
      </c>
      <c r="H30" s="9">
        <f t="shared" si="9"/>
        <v>0</v>
      </c>
      <c r="I30" s="9">
        <f t="shared" si="10"/>
        <v>0</v>
      </c>
      <c r="J30" s="9">
        <f t="shared" si="11"/>
        <v>0</v>
      </c>
    </row>
    <row r="31" spans="1:10" x14ac:dyDescent="0.2">
      <c r="A31" s="11" t="s">
        <v>260</v>
      </c>
      <c r="B31" s="12">
        <f t="shared" si="5"/>
        <v>0.37520023639558936</v>
      </c>
      <c r="C31" s="12">
        <f t="shared" si="6"/>
        <v>0.78572452757168809</v>
      </c>
      <c r="D31" s="12">
        <f t="shared" si="7"/>
        <v>0.91470335870450781</v>
      </c>
      <c r="E31" s="12">
        <f t="shared" si="8"/>
        <v>0.92944081251400357</v>
      </c>
      <c r="F31" s="12">
        <f t="shared" si="3"/>
        <v>0.76183206106870227</v>
      </c>
      <c r="G31" s="12">
        <f t="shared" si="4"/>
        <v>0.93187984273677582</v>
      </c>
      <c r="H31" s="12">
        <f t="shared" si="9"/>
        <v>0.74962240017979365</v>
      </c>
      <c r="I31" s="12">
        <f t="shared" si="10"/>
        <v>0.85343727644489997</v>
      </c>
      <c r="J31" s="12">
        <f t="shared" si="11"/>
        <v>0.93621790151645468</v>
      </c>
    </row>
    <row r="32" spans="1:10" x14ac:dyDescent="0.2">
      <c r="A32" s="10" t="s">
        <v>261</v>
      </c>
      <c r="B32" s="9">
        <f t="shared" si="5"/>
        <v>0.44887167763106733</v>
      </c>
      <c r="C32" s="9">
        <f t="shared" si="6"/>
        <v>0.21427547242831191</v>
      </c>
      <c r="D32" s="9">
        <f t="shared" si="7"/>
        <v>7.9339907221159189E-2</v>
      </c>
      <c r="E32" s="9">
        <f t="shared" si="8"/>
        <v>5.7546180308692942E-2</v>
      </c>
      <c r="F32" s="9">
        <f t="shared" si="3"/>
        <v>0.2381679389312977</v>
      </c>
      <c r="G32" s="9">
        <f t="shared" si="4"/>
        <v>6.8120157263224221E-2</v>
      </c>
      <c r="H32" s="9">
        <f t="shared" si="9"/>
        <v>0.24494991225142035</v>
      </c>
      <c r="I32" s="9">
        <f t="shared" si="10"/>
        <v>8.1164515199077483E-2</v>
      </c>
      <c r="J32" s="9">
        <f t="shared" si="11"/>
        <v>4.582711979212431E-2</v>
      </c>
    </row>
    <row r="33" spans="1:10" x14ac:dyDescent="0.2">
      <c r="A33" s="10" t="s">
        <v>262</v>
      </c>
      <c r="B33" s="9">
        <f t="shared" si="5"/>
        <v>0.12298828033872999</v>
      </c>
      <c r="C33" s="9">
        <f t="shared" si="6"/>
        <v>0</v>
      </c>
      <c r="D33" s="9">
        <f t="shared" si="7"/>
        <v>0</v>
      </c>
      <c r="E33" s="9">
        <f t="shared" si="8"/>
        <v>8.7111768940125009E-4</v>
      </c>
      <c r="F33" s="9">
        <f t="shared" si="3"/>
        <v>0</v>
      </c>
      <c r="G33" s="9">
        <f t="shared" si="4"/>
        <v>0</v>
      </c>
      <c r="H33" s="9">
        <f t="shared" si="9"/>
        <v>0</v>
      </c>
      <c r="I33" s="9">
        <f t="shared" si="10"/>
        <v>0</v>
      </c>
      <c r="J33" s="9">
        <f t="shared" si="11"/>
        <v>1.7568697530382931E-3</v>
      </c>
    </row>
    <row r="34" spans="1:10" x14ac:dyDescent="0.2">
      <c r="A34" s="10" t="s">
        <v>263</v>
      </c>
      <c r="B34" s="9">
        <f t="shared" si="5"/>
        <v>5.2939805634613292E-2</v>
      </c>
      <c r="C34" s="9">
        <f t="shared" si="6"/>
        <v>0</v>
      </c>
      <c r="D34" s="9">
        <f t="shared" si="7"/>
        <v>5.9567340743330015E-3</v>
      </c>
      <c r="E34" s="9">
        <f t="shared" si="8"/>
        <v>1.2141889487902199E-2</v>
      </c>
      <c r="F34" s="9">
        <f t="shared" si="3"/>
        <v>0</v>
      </c>
      <c r="G34" s="9">
        <f t="shared" si="4"/>
        <v>0</v>
      </c>
      <c r="H34" s="9">
        <f t="shared" si="9"/>
        <v>5.4276875687859633E-3</v>
      </c>
      <c r="I34" s="9">
        <f t="shared" si="10"/>
        <v>6.5398208356022502E-2</v>
      </c>
      <c r="J34" s="9">
        <f t="shared" si="11"/>
        <v>1.6198108938382711E-2</v>
      </c>
    </row>
    <row r="35" spans="1:10" x14ac:dyDescent="0.2">
      <c r="A35" s="11" t="s">
        <v>264</v>
      </c>
      <c r="B35" s="12">
        <f t="shared" si="5"/>
        <v>0.6247997636044107</v>
      </c>
      <c r="C35" s="12">
        <f t="shared" si="6"/>
        <v>0.21427547242831191</v>
      </c>
      <c r="D35" s="12">
        <f t="shared" si="7"/>
        <v>8.5296641295492193E-2</v>
      </c>
      <c r="E35" s="12">
        <f t="shared" si="8"/>
        <v>7.0559187485996391E-2</v>
      </c>
      <c r="F35" s="12">
        <f t="shared" si="3"/>
        <v>0.2381679389312977</v>
      </c>
      <c r="G35" s="12">
        <f t="shared" si="4"/>
        <v>6.8120157263224221E-2</v>
      </c>
      <c r="H35" s="12">
        <f t="shared" si="9"/>
        <v>0.2503775998202063</v>
      </c>
      <c r="I35" s="12">
        <f t="shared" si="10"/>
        <v>0.1465627235551</v>
      </c>
      <c r="J35" s="12">
        <f t="shared" si="11"/>
        <v>6.378209848354531E-2</v>
      </c>
    </row>
    <row r="36" spans="1:10" x14ac:dyDescent="0.2">
      <c r="A36" s="13" t="s">
        <v>2</v>
      </c>
      <c r="B36" s="12">
        <f t="shared" si="5"/>
        <v>1</v>
      </c>
      <c r="C36" s="12">
        <f t="shared" si="6"/>
        <v>1</v>
      </c>
      <c r="D36" s="12">
        <f t="shared" si="7"/>
        <v>1</v>
      </c>
      <c r="E36" s="12">
        <f t="shared" si="8"/>
        <v>1</v>
      </c>
      <c r="F36" s="12">
        <f t="shared" si="3"/>
        <v>1</v>
      </c>
      <c r="G36" s="12">
        <f t="shared" si="4"/>
        <v>1</v>
      </c>
      <c r="H36" s="12">
        <f t="shared" si="9"/>
        <v>1</v>
      </c>
      <c r="I36" s="12">
        <f t="shared" si="10"/>
        <v>1</v>
      </c>
      <c r="J36" s="12">
        <f t="shared" si="11"/>
        <v>1</v>
      </c>
    </row>
  </sheetData>
  <mergeCells count="3">
    <mergeCell ref="A1:J1"/>
    <mergeCell ref="A2:J2"/>
    <mergeCell ref="A22:J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75F756529D5344999D0D802AAD6C9A" ma:contentTypeVersion="4" ma:contentTypeDescription="Crear nuevo documento." ma:contentTypeScope="" ma:versionID="27459195d74885395f54a37c084c0f16">
  <xsd:schema xmlns:xsd="http://www.w3.org/2001/XMLSchema" xmlns:xs="http://www.w3.org/2001/XMLSchema" xmlns:p="http://schemas.microsoft.com/office/2006/metadata/properties" xmlns:ns2="7f46df1b-c851-4487-9672-e2321d678dfc" targetNamespace="http://schemas.microsoft.com/office/2006/metadata/properties" ma:root="true" ma:fieldsID="3ce1ee72f2a1815a326f16ab0e419b7c" ns2:_="">
    <xsd:import namespace="7f46df1b-c851-4487-9672-e2321d678dfc"/>
    <xsd:element name="properties">
      <xsd:complexType>
        <xsd:sequence>
          <xsd:element name="documentManagement">
            <xsd:complexType>
              <xsd:all>
                <xsd:element ref="ns2:Descripci_x00f3_n" minOccurs="0"/>
                <xsd:element ref="ns2:Filtro"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6df1b-c851-4487-9672-e2321d678dfc"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iltro" ma:index="9" nillable="true" ma:displayName="Filtro" ma:internalName="Filtr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1" nillable="true" ma:displayName="Orden"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7f46df1b-c851-4487-9672-e2321d678dfc">23</Orden>
    <Descripci_x00f3_n xmlns="7f46df1b-c851-4487-9672-e2321d678dfc" xsi:nil="true"/>
    <Formato xmlns="7f46df1b-c851-4487-9672-e2321d678dfc">/Style%20Library/Images/xls.svg</Formato>
    <Filtro xmlns="7f46df1b-c851-4487-9672-e2321d678dfc">COSTOS</Filtro>
  </documentManagement>
</p:properties>
</file>

<file path=customXml/itemProps1.xml><?xml version="1.0" encoding="utf-8"?>
<ds:datastoreItem xmlns:ds="http://schemas.openxmlformats.org/officeDocument/2006/customXml" ds:itemID="{DA512CDB-652C-4BCD-8997-B65AC2A61061}"/>
</file>

<file path=customXml/itemProps2.xml><?xml version="1.0" encoding="utf-8"?>
<ds:datastoreItem xmlns:ds="http://schemas.openxmlformats.org/officeDocument/2006/customXml" ds:itemID="{7401A2B5-41E9-45F4-A7A0-05A2CCE3EBF9}"/>
</file>

<file path=customXml/itemProps3.xml><?xml version="1.0" encoding="utf-8"?>
<ds:datastoreItem xmlns:ds="http://schemas.openxmlformats.org/officeDocument/2006/customXml" ds:itemID="{170DD36E-6033-4639-BCB0-25C3719AC4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CONTENIDO</vt:lpstr>
      <vt:lpstr>EMPRESA POR TIPO DE AERONAVE</vt:lpstr>
      <vt:lpstr>COBERTURA</vt:lpstr>
      <vt:lpstr>GRAFICAS</vt:lpstr>
      <vt:lpstr>PAX REGULAR NACIONAL - INTER</vt:lpstr>
      <vt:lpstr>CARGA NACIONAL - INTER</vt:lpstr>
      <vt:lpstr>COMERCIAL REGIONAL</vt:lpstr>
      <vt:lpstr>AEROTAXIS</vt:lpstr>
      <vt:lpstr>TRABAJOS AEREOS ESPECIALES</vt:lpstr>
      <vt:lpstr>AVIACIÓN AGRICOLA</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Boletín Costos de Operación II Semestre 2021</dc:title>
  <dc:creator>Juan David Dominguez Arrieta</dc:creator>
  <cp:lastModifiedBy>Juan David Dominguez Arrieta</cp:lastModifiedBy>
  <dcterms:created xsi:type="dcterms:W3CDTF">2022-03-29T15:18:12Z</dcterms:created>
  <dcterms:modified xsi:type="dcterms:W3CDTF">2022-04-12T14:20:36Z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0x0101009975F756529D5344999D0D802AAD6C9A</vt:lpwstr>
  </property>
</Properties>
</file>